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F8BCC01F-BB21-4E3D-A899-06EA34613AE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<sst xmlns="http://schemas.openxmlformats.org/spreadsheetml/2006/main" count="1058" uniqueCount="563">
  <si>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</si>
  <si>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</si>
  <si>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</si>
  <si>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</si>
  <si>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</si>
  <si>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</si>
  <si>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</si>
  <si>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</si>
  <si>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</si>
  <si>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</si>
  <si>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</si>
  <si>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</si>
  <si>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</si>
  <si>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</si>
  <si>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</si>
  <si>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</si>
  <si>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</si>
  <si>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</si>
  <si>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</si>
  <si>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</si>
  <si>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</si>
  <si>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</si>
  <si>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</si>
  <si>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</si>
  <si>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</si>
  <si>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</si>
  <si>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</si>
  <si>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</si>
  <si>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</si>
  <si>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</si>
  <si>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</si>
  <si>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</si>
  <si>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</si>
  <si>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</si>
  <si>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</si>
  <si>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</si>
  <si>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</si>
  <si>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</si>
  <si>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</si>
  <si>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</si>
  <si>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</si>
  <si>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</si>
  <si>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</si>
  <si>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</si>
  <si>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</si>
  <si>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</si>
  <si>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</si>
  <si>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</si>
  <si>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</si>
  <si>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</si>
  <si>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</si>
  <si>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</si>
  <si>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</si>
  <si>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</si>
  <si>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</si>
  <si>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</si>
  <si>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</si>
  <si>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</si>
  <si>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</si>
  <si>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</si>
  <si>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</si>
  <si>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</si>
  <si>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</si>
  <si>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</si>
  <si>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</si>
  <si>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</si>
  <si>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</si>
  <si>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</si>
  <si>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</si>
  <si>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</si>
  <si>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</si>
  <si>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</si>
  <si>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</si>
  <si>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</si>
  <si>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</si>
  <si>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</si>
  <si>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</si>
  <si>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</si>
  <si>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</si>
  <si>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</si>
  <si>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</si>
  <si>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</si>
  <si>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</si>
  <si>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</si>
  <si>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</si>
  <si>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</si>
  <si>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</si>
  <si>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</si>
  <si>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</si>
  <si>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</si>
  <si>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</si>
  <si>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</si>
  <si>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</si>
  <si>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</si>
  <si>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木更津市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</si>
  <si>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</si>
  <si>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</si>
  <si>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</si>
  <si>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</si>
  <si>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</si>
  <si>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</si>
  <si>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</si>
  <si>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</si>
  <si>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</si>
  <si>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</si>
  <si>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</si>
  <si>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</si>
  <si>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</si>
  <si>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</si>
  <si>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</si>
  <si>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</si>
  <si>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</si>
  <si>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</si>
  <si>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</si>
  <si>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</si>
  <si>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</si>
  <si>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</si>
  <si>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</si>
  <si>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</si>
  <si>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</si>
  <si>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</si>
  <si>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</si>
  <si>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</si>
  <si>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</si>
  <si>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</si>
  <si>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</si>
  <si>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</si>
  <si>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</si>
  <si>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</si>
  <si>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</si>
  <si>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</si>
  <si>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</si>
  <si>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</si>
  <si>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</si>
  <si>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</si>
  <si>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</si>
  <si>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</si>
  <si>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</si>
  <si>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</si>
  <si>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</si>
  <si>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</si>
  <si>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</si>
  <si>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</si>
  <si>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</si>
  <si>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</si>
  <si>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</si>
  <si>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</si>
  <si>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</si>
  <si>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</si>
  <si>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</si>
  <si>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</si>
  <si>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</si>
  <si>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</si>
  <si>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</si>
  <si>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</si>
  <si>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</si>
  <si>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</si>
  <si>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</si>
  <si>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</si>
  <si>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</si>
  <si>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</si>
  <si>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</si>
  <si>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</si>
  <si>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</si>
  <si>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</si>
  <si>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</si>
  <si>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</si>
  <si>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</si>
  <si>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</si>
  <si>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</si>
  <si>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</si>
  <si>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</si>
  <si>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</si>
  <si>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</si>
  <si>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</si>
  <si>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</si>
  <si>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</si>
  <si>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</si>
  <si>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</si>
  <si>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</si>
  <si>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</si>
  <si>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</si>
  <si>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</si>
  <si>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</si>
  <si>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</si>
  <si>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</si>
  <si>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</si>
  <si>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</si>
  <si>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</si>
  <si>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</si>
  <si>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</si>
  <si>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</si>
  <si>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</si>
  <si>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</si>
  <si>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</si>
  <si>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</si>
  <si>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</si>
  <si>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</si>
  <si>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</si>
  <si>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</si>
  <si>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</si>
  <si>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</si>
  <si>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</si>
  <si>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千葉県木更津市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</si>
  <si>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</si>
  <si>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</si>
  <si>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</si>
  <si>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</si>
  <si>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</si>
  <si>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</si>
  <si>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</si>
  <si>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</si>
  <si>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</si>
  <si>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</si>
  <si>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</si>
  <si>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</si>
  <si>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</si>
  <si>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</si>
  <si>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</si>
  <si>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</si>
  <si>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</si>
  <si>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</si>
  <si>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</si>
  <si>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</si>
  <si>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</si>
  <si>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</si>
  <si>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</si>
  <si>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</si>
  <si>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</si>
  <si>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</si>
  <si>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</si>
  <si>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</si>
  <si>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</si>
  <si>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</si>
  <si>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</si>
  <si>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</si>
  <si>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</si>
  <si>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</si>
  <si>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</si>
  <si>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</si>
  <si>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</si>
  <si>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</si>
  <si>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</si>
  <si>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</si>
  <si>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</si>
  <si>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</si>
  <si>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</si>
  <si>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</si>
  <si>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</si>
  <si>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</si>
  <si>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</si>
  <si>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</si>
  <si>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</si>
  <si>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</si>
  <si>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</si>
  <si>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</si>
  <si>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</si>
  <si>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</si>
  <si>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</si>
  <si>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</si>
  <si>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</si>
  <si>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</si>
  <si>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</si>
  <si>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</si>
  <si>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</si>
  <si>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</si>
  <si>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</si>
  <si>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</si>
  <si>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</si>
  <si>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</si>
  <si>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</si>
  <si>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</si>
  <si>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</si>
  <si>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</si>
  <si>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</si>
  <si>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</si>
  <si>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</si>
  <si>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</si>
  <si>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</si>
  <si>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</si>
  <si>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</si>
  <si>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</si>
  <si>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</si>
  <si>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</si>
  <si>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</si>
  <si>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</si>
  <si>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</si>
  <si>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</si>
  <si>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</si>
  <si>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</si>
  <si>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</si>
  <si>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</si>
  <si>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</si>
  <si>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</si>
  <si>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</si>
  <si>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</si>
  <si>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</si>
  <si>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</si>
  <si>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</si>
  <si>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</si>
  <si>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</si>
  <si>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</si>
  <si>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</si>
  <si>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</si>
  <si>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</si>
  <si>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</si>
  <si>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</si>
  <si>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</si>
  <si>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</si>
  <si>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</si>
  <si>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</si>
  <si>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</si>
  <si>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</si>
  <si>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</si>
  <si>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</si>
  <si>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</si>
  <si>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</si>
  <si>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</si>
  <si>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</si>
  <si>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</si>
  <si>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</si>
  <si>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</si>
  <si>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</si>
  <si>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</si>
  <si>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</si>
  <si>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</si>
  <si>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</si>
  <si>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</si>
  <si>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</si>
  <si>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</si>
  <si>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</si>
  <si>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</si>
  <si>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</si>
  <si>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</si>
  <si>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</si>
  <si>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</si>
  <si>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</si>
  <si>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</si>
  <si>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</si>
  <si>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</si>
  <si>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</si>
  <si>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</si>
  <si>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</si>
  <si>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</si>
  <si>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</si>
  <si>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</si>
  <si>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</si>
  <si>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</si>
  <si>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</si>
  <si>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</si>
  <si>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</si>
  <si>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</si>
  <si>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</si>
  <si>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</si>
  <si>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千葉県木更津市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</si>
  <si>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</si>
  <si>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</si>
  <si>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</si>
  <si>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</si>
  <si>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</si>
  <si>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</si>
  <si>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</si>
  <si>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</si>
  <si>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</si>
  <si>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</si>
  <si>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</si>
  <si>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</si>
  <si>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</si>
  <si>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</si>
  <si>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</si>
  <si>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</si>
  <si>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</si>
  <si>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</si>
  <si>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</si>
  <si>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</si>
  <si>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</si>
  <si>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</si>
  <si>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</si>
  <si>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</si>
  <si>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</si>
  <si>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</si>
  <si>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</si>
  <si>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</si>
  <si>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</si>
  <si>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</si>
  <si>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</si>
  <si>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</si>
  <si>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</si>
  <si>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</si>
  <si>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</si>
  <si>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</si>
  <si>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</si>
  <si>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</si>
  <si>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</si>
  <si>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</si>
  <si>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</si>
  <si>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</si>
  <si>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</si>
  <si>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</si>
  <si>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</si>
  <si>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</si>
  <si>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</si>
  <si>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</si>
  <si>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</si>
  <si>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</si>
  <si>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</si>
  <si>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</si>
  <si>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</si>
  <si>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</si>
  <si>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</si>
  <si>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</si>
  <si>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</si>
  <si>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</si>
  <si>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</si>
  <si>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</si>
  <si>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</si>
  <si>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</si>
  <si>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</si>
  <si>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</si>
  <si>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</si>
  <si>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</si>
  <si>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</si>
  <si>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</si>
  <si>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</si>
  <si>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</si>
  <si>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</si>
  <si>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</si>
  <si>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</si>
  <si>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</si>
  <si>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</si>
  <si>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</si>
  <si>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</si>
  <si>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</si>
  <si>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</si>
  <si>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</si>
  <si>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</si>
  <si>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</si>
  <si>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</si>
  <si>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</si>
  <si>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</si>
  <si>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</si>
  <si>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</si>
  <si>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</si>
  <si>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</si>
  <si>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</si>
  <si>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</si>
  <si>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</si>
  <si>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</si>
  <si>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</si>
  <si>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</si>
  <si>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</si>
  <si>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</si>
  <si>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</si>
  <si>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</si>
  <si>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</si>
  <si>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</si>
  <si>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</si>
  <si>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</si>
  <si>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</si>
  <si>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</si>
  <si>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</si>
  <si>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</si>
  <si>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</si>
  <si>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</si>
  <si>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</si>
  <si>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</si>
  <si>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</si>
  <si>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</si>
  <si>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</si>
  <si>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</si>
  <si>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</si>
  <si>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</si>
  <si>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</si>
  <si>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</si>
  <si>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</si>
  <si>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</si>
  <si>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</si>
  <si>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</si>
  <si>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</si>
  <si>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</si>
  <si>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</si>
  <si>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</si>
  <si>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</si>
  <si>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</si>
  <si>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</si>
  <si>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</si>
  <si>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</si>
  <si>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</si>
  <si>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</si>
  <si>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</si>
  <si>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</si>
  <si>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</si>
  <si>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</si>
  <si>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</si>
  <si>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</si>
  <si>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</si>
  <si>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</si>
  <si>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</si>
  <si>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</si>
  <si>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</si>
  <si>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</si>
  <si>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</si>
  <si>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</si>
  <si>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</si>
  <si>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</si>
  <si>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</si>
  <si>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</si>
  <si>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</si>
  <si>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</si>
  <si>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</si>
  <si>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</si>
  <si>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</si>
  <si>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</si>
  <si>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</si>
  <si>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</si>
  <si>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</si>
  <si>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</si>
  <si>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</si>
  <si>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</si>
  <si>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</si>
  <si>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</si>
  <si>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</si>
  <si>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</si>
  <si>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</si>
  <si>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</si>
  <si>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</si>
  <si>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</si>
  <si>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</si>
  <si>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</si>
  <si>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</si>
  <si>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6.41</t>
  </si>
  <si>
    <t>▲ 0.95</t>
  </si>
  <si>
    <t>▲ 4.09</t>
  </si>
  <si>
    <t>▲ 2.17</t>
  </si>
  <si>
    <t>一般会計</t>
  </si>
  <si>
    <t>介護保険特別会計</t>
  </si>
  <si>
    <t>下水道事業会計</t>
  </si>
  <si>
    <t>国民健康保険特別会計</t>
  </si>
  <si>
    <t>後期高齢者医療特別会計</t>
  </si>
  <si>
    <t>公設地方卸売市場特別会計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</si>
  <si>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</si>
  <si>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</si>
  <si>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</si>
  <si>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</si>
  <si>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</si>
  <si>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</si>
  <si>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</si>
  <si>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</si>
  <si>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</si>
  <si>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</si>
  <si>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</si>
  <si>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君津郡市広域市町村圏事務組合</t>
    <rPh sb="0" eb="2">
      <t>キミツ</t>
    </rPh>
    <rPh sb="2" eb="4">
      <t>グンシ</t>
    </rPh>
    <rPh sb="4" eb="6">
      <t>コウイキ</t>
    </rPh>
    <rPh sb="6" eb="9">
      <t>シチョウソン</t>
    </rPh>
    <rPh sb="9" eb="10">
      <t>ケン</t>
    </rPh>
    <rPh sb="10" eb="12">
      <t>ジム</t>
    </rPh>
    <rPh sb="12" eb="14">
      <t>クミアイ</t>
    </rPh>
    <phoneticPr fontId="2"/>
  </si>
  <si>
    <t>君津中央病院企業団（病院事業会計）</t>
    <rPh sb="0" eb="2">
      <t>キミツ</t>
    </rPh>
    <rPh sb="2" eb="4">
      <t>チュウオウ</t>
    </rPh>
    <rPh sb="4" eb="6">
      <t>ビョウイン</t>
    </rPh>
    <rPh sb="6" eb="8">
      <t>キギョウ</t>
    </rPh>
    <rPh sb="8" eb="9">
      <t>ダン</t>
    </rPh>
    <rPh sb="10" eb="12">
      <t>ビョウイン</t>
    </rPh>
    <rPh sb="12" eb="14">
      <t>ジギョウ</t>
    </rPh>
    <rPh sb="14" eb="16">
      <t>カイケイ</t>
    </rPh>
    <phoneticPr fontId="2"/>
  </si>
  <si>
    <t>かずさ水道広域連合企業団</t>
    <rPh sb="3" eb="5">
      <t>スイドウ</t>
    </rPh>
    <rPh sb="5" eb="7">
      <t>コウイキ</t>
    </rPh>
    <rPh sb="7" eb="9">
      <t>レンゴウ</t>
    </rPh>
    <rPh sb="9" eb="11">
      <t>キギョウ</t>
    </rPh>
    <rPh sb="11" eb="12">
      <t>ダン</t>
    </rPh>
    <phoneticPr fontId="2"/>
  </si>
  <si>
    <t>かずさ水道広域連合企業団（用水供給事業）</t>
    <rPh sb="3" eb="5">
      <t>スイドウ</t>
    </rPh>
    <rPh sb="5" eb="7">
      <t>コウイキ</t>
    </rPh>
    <rPh sb="7" eb="9">
      <t>レンゴウ</t>
    </rPh>
    <rPh sb="9" eb="11">
      <t>キギョウ</t>
    </rPh>
    <rPh sb="11" eb="12">
      <t>ダン</t>
    </rPh>
    <rPh sb="13" eb="15">
      <t>ヨウスイ</t>
    </rPh>
    <rPh sb="15" eb="17">
      <t>キョウキュウ</t>
    </rPh>
    <rPh sb="17" eb="19">
      <t>ジギョウ</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</si>
  <si>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</si>
  <si>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</si>
  <si>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木更津市土地開発公社</t>
    <rPh sb="0" eb="4">
      <t>キサラヅシ</t>
    </rPh>
    <rPh sb="4" eb="6">
      <t>トチ</t>
    </rPh>
    <rPh sb="6" eb="8">
      <t>カイハツ</t>
    </rPh>
    <rPh sb="8" eb="10">
      <t>コウシャ</t>
    </rPh>
    <phoneticPr fontId="2"/>
  </si>
  <si>
    <t>庁舎整備基金</t>
    <rPh sb="0" eb="2">
      <t>チョウシャ</t>
    </rPh>
    <rPh sb="2" eb="6">
      <t>セイビキキン</t>
    </rPh>
    <phoneticPr fontId="5"/>
  </si>
  <si>
    <t>公共施設整備基金</t>
    <rPh sb="0" eb="4">
      <t>コウキョウシセツ</t>
    </rPh>
    <rPh sb="4" eb="8">
      <t>セイビキキン</t>
    </rPh>
    <phoneticPr fontId="2"/>
  </si>
  <si>
    <t>霊園基金</t>
    <rPh sb="0" eb="4">
      <t>レイエンキキン</t>
    </rPh>
    <phoneticPr fontId="2"/>
  </si>
  <si>
    <t>特定防衛施設周辺整備基金</t>
    <rPh sb="0" eb="6">
      <t>トクテイボウエイシセツ</t>
    </rPh>
    <rPh sb="6" eb="12">
      <t>シュウヘンセイビキキン</t>
    </rPh>
    <phoneticPr fontId="2"/>
  </si>
  <si>
    <t>吾妻公園文化芸術施設整備運営基金</t>
    <rPh sb="0" eb="4">
      <t>アヅマコウエン</t>
    </rPh>
    <rPh sb="4" eb="10">
      <t>ブンカゲイジュツシセツ</t>
    </rPh>
    <rPh sb="10" eb="12">
      <t>セイビ</t>
    </rPh>
    <rPh sb="12" eb="14">
      <t>ウンエイ</t>
    </rPh>
    <rPh sb="14" eb="1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</si>
</sst>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6A0B-4AB0-A588-F524964B46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35790</c:v>
                </c:pt>
                <c:pt idx="1">
                  <c:v>28564</c:v>
                </c:pt>
                <c:pt idx="2">
                  <c:v>54835</c:v>
                </c:pt>
                <c:pt idx="3">
                  <c:v>31565</c:v>
                </c:pt>
                <c:pt idx="4">
                  <c:v>30523</c:v>
                </c:pt>
              </c:numCache>
            </c:numRef>
          </c:val>
          <c:smooth val="0"/>
          <c:extLst>
            <c:ext xmlns:c16="http://schemas.microsoft.com/office/drawing/2014/chart" uri="{C3380CC4-5D6E-409C-BE32-E72D297353CC}">
              <c16:uniqueId val="{00000001-6A0B-4AB0-A588-F524964B46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5.05</c:v>
                </c:pt>
                <c:pt idx="1">
                  <c:v>5.75</c:v>
                </c:pt>
                <c:pt idx="2">
                  <c:v>5.71</c:v>
                </c:pt>
                <c:pt idx="3">
                  <c:v>6.7</c:v>
                </c:pt>
                <c:pt idx="4">
                  <c:v>5.38</c:v>
                </c:pt>
              </c:numCache>
            </c:numRef>
          </c:val>
          <c:extLst>
            <c:ext xmlns:c16="http://schemas.microsoft.com/office/drawing/2014/chart" uri="{C3380CC4-5D6E-409C-BE32-E72D297353CC}">
              <c16:uniqueId val="{00000000-95AB-4FB2-B0DD-467F78857C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c:v>
                </c:pt>
                <c:pt idx="1">
                  <c:v>15.27</c:v>
                </c:pt>
                <c:pt idx="2">
                  <c:v>19.55</c:v>
                </c:pt>
                <c:pt idx="3">
                  <c:v>18.329999999999998</c:v>
                </c:pt>
                <c:pt idx="4">
                  <c:v>22.22</c:v>
                </c:pt>
              </c:numCache>
            </c:numRef>
          </c:val>
          <c:extLst>
            <c:ext xmlns:c16="http://schemas.microsoft.com/office/drawing/2014/chart" uri="{C3380CC4-5D6E-409C-BE32-E72D297353CC}">
              <c16:uniqueId val="{00000001-95AB-4FB2-B0DD-467F78857C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-6.41</c:v>
                </c:pt>
                <c:pt idx="1">
                  <c:v>1.01</c:v>
                </c:pt>
                <c:pt idx="2">
                  <c:v>-0.95</c:v>
                </c:pt>
                <c:pt idx="3">
                  <c:v>-4.09</c:v>
                </c:pt>
                <c:pt idx="4">
                  <c:v>-2.17</c:v>
                </c:pt>
              </c:numCache>
            </c:numRef>
          </c:val>
          <c:smooth val="0"/>
          <c:extLst>
            <c:ext xmlns:c16="http://schemas.microsoft.com/office/drawing/2014/chart" uri="{C3380CC4-5D6E-409C-BE32-E72D297353CC}">
              <c16:uniqueId val="{00000002-95AB-4FB2-B0DD-467F78857C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B3-4F1F-BF8B-6DBF582A12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B3-4F1F-BF8B-6DBF582A120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B3-4F1F-BF8B-6DBF582A120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B3-4F1F-BF8B-6DBF582A1200}"/>
            </c:ext>
          </c:extLst>
        </c:ser>
        <c:ser>
          <c:idx val="4"/>
          <c:order val="4"/>
          <c:tx>
            <c:strRef>
              <c:f>データシート!$A$31</c:f>
              <c:strCache>
                <c:ptCount val="1"/>
                <c:pt idx="0">
                  <c:v>公設地方卸売市場特別会計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5B3-4F1F-BF8B-6DBF582A120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0.02</c:v>
                </c:pt>
              </c:numCache>
            </c:numRef>
          </c:val>
          <c:extLst>
            <c:ext xmlns:c16="http://schemas.microsoft.com/office/drawing/2014/chart" uri="{C3380CC4-5D6E-409C-BE32-E72D297353CC}">
              <c16:uniqueId val="{00000005-B5B3-4F1F-BF8B-6DBF582A120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0.68</c:v>
                </c:pt>
                <c:pt idx="4">
                  <c:v>#N/A</c:v>
                </c:pt>
                <c:pt idx="5">
                  <c:v>0.92</c:v>
                </c:pt>
                <c:pt idx="6">
                  <c:v>#N/A</c:v>
                </c:pt>
                <c:pt idx="7">
                  <c:v>0.41</c:v>
                </c:pt>
                <c:pt idx="8">
                  <c:v>#N/A</c:v>
                </c:pt>
                <c:pt idx="9">
                  <c:v>0.1</c:v>
                </c:pt>
              </c:numCache>
            </c:numRef>
          </c:val>
          <c:extLst>
            <c:ext xmlns:c16="http://schemas.microsoft.com/office/drawing/2014/chart" uri="{C3380CC4-5D6E-409C-BE32-E72D297353CC}">
              <c16:uniqueId val="{00000006-B5B3-4F1F-BF8B-6DBF582A120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0.09</c:v>
                </c:pt>
                <c:pt idx="2">
                  <c:v>#N/A</c:v>
                </c:pt>
                <c:pt idx="3">
                  <c:v>0.08</c:v>
                </c:pt>
                <c:pt idx="4">
                  <c:v>#N/A</c:v>
                </c:pt>
                <c:pt idx="5">
                  <c:v>0.43</c:v>
                </c:pt>
                <c:pt idx="6">
                  <c:v>#N/A</c:v>
                </c:pt>
                <c:pt idx="7">
                  <c:v>0.21</c:v>
                </c:pt>
                <c:pt idx="8">
                  <c:v>#N/A</c:v>
                </c:pt>
                <c:pt idx="9">
                  <c:v>0.23</c:v>
                </c:pt>
              </c:numCache>
            </c:numRef>
          </c:val>
          <c:extLst>
            <c:ext xmlns:c16="http://schemas.microsoft.com/office/drawing/2014/chart" uri="{C3380CC4-5D6E-409C-BE32-E72D297353CC}">
              <c16:uniqueId val="{00000007-B5B3-4F1F-BF8B-6DBF582A120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0.67</c:v>
                </c:pt>
                <c:pt idx="2">
                  <c:v>#N/A</c:v>
                </c:pt>
                <c:pt idx="3">
                  <c:v>0.78</c:v>
                </c:pt>
                <c:pt idx="4">
                  <c:v>#N/A</c:v>
                </c:pt>
                <c:pt idx="5">
                  <c:v>0.77</c:v>
                </c:pt>
                <c:pt idx="6">
                  <c:v>#N/A</c:v>
                </c:pt>
                <c:pt idx="7">
                  <c:v>0.68</c:v>
                </c:pt>
                <c:pt idx="8">
                  <c:v>#N/A</c:v>
                </c:pt>
                <c:pt idx="9">
                  <c:v>0.39</c:v>
                </c:pt>
              </c:numCache>
            </c:numRef>
          </c:val>
          <c:extLst>
            <c:ext xmlns:c16="http://schemas.microsoft.com/office/drawing/2014/chart" uri="{C3380CC4-5D6E-409C-BE32-E72D297353CC}">
              <c16:uniqueId val="{00000008-B5B3-4F1F-BF8B-6DBF582A12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5.05</c:v>
                </c:pt>
                <c:pt idx="2">
                  <c:v>#N/A</c:v>
                </c:pt>
                <c:pt idx="3">
                  <c:v>5.75</c:v>
                </c:pt>
                <c:pt idx="4">
                  <c:v>#N/A</c:v>
                </c:pt>
                <c:pt idx="5">
                  <c:v>5.7</c:v>
                </c:pt>
                <c:pt idx="6">
                  <c:v>#N/A</c:v>
                </c:pt>
                <c:pt idx="7">
                  <c:v>6.69</c:v>
                </c:pt>
                <c:pt idx="8">
                  <c:v>#N/A</c:v>
                </c:pt>
                <c:pt idx="9">
                  <c:v>5.37</c:v>
                </c:pt>
              </c:numCache>
            </c:numRef>
          </c:val>
          <c:extLst>
            <c:ext xmlns:c16="http://schemas.microsoft.com/office/drawing/2014/chart" uri="{C3380CC4-5D6E-409C-BE32-E72D297353CC}">
              <c16:uniqueId val="{00000009-B5B3-4F1F-BF8B-6DBF582A12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4030</c:v>
                </c:pt>
                <c:pt idx="5">
                  <c:v>4075</c:v>
                </c:pt>
                <c:pt idx="8">
                  <c:v>4108</c:v>
                </c:pt>
                <c:pt idx="11">
                  <c:v>4165</c:v>
                </c:pt>
                <c:pt idx="14">
                  <c:v>4194</c:v>
                </c:pt>
              </c:numCache>
            </c:numRef>
          </c:val>
          <c:extLst>
            <c:ext xmlns:c16="http://schemas.microsoft.com/office/drawing/2014/chart" uri="{C3380CC4-5D6E-409C-BE32-E72D297353CC}">
              <c16:uniqueId val="{00000000-DC58-44F1-A949-FC0E1EF005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58-44F1-A949-FC0E1EF005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302</c:v>
                </c:pt>
                <c:pt idx="3">
                  <c:v>288</c:v>
                </c:pt>
                <c:pt idx="6">
                  <c:v>439</c:v>
                </c:pt>
                <c:pt idx="9">
                  <c:v>481</c:v>
                </c:pt>
                <c:pt idx="12">
                  <c:v>293</c:v>
                </c:pt>
              </c:numCache>
            </c:numRef>
          </c:val>
          <c:extLst>
            <c:ext xmlns:c16="http://schemas.microsoft.com/office/drawing/2014/chart" uri="{C3380CC4-5D6E-409C-BE32-E72D297353CC}">
              <c16:uniqueId val="{00000002-DC58-44F1-A949-FC0E1EF005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443</c:v>
                </c:pt>
                <c:pt idx="3">
                  <c:v>446</c:v>
                </c:pt>
                <c:pt idx="6">
                  <c:v>461</c:v>
                </c:pt>
                <c:pt idx="9">
                  <c:v>438</c:v>
                </c:pt>
                <c:pt idx="12">
                  <c:v>420</c:v>
                </c:pt>
              </c:numCache>
            </c:numRef>
          </c:val>
          <c:extLst>
            <c:ext xmlns:c16="http://schemas.microsoft.com/office/drawing/2014/chart" uri="{C3380CC4-5D6E-409C-BE32-E72D297353CC}">
              <c16:uniqueId val="{00000003-DC58-44F1-A949-FC0E1EF005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984</c:v>
                </c:pt>
                <c:pt idx="3">
                  <c:v>894</c:v>
                </c:pt>
                <c:pt idx="6">
                  <c:v>969</c:v>
                </c:pt>
                <c:pt idx="9">
                  <c:v>926</c:v>
                </c:pt>
                <c:pt idx="12">
                  <c:v>870</c:v>
                </c:pt>
              </c:numCache>
            </c:numRef>
          </c:val>
          <c:extLst>
            <c:ext xmlns:c16="http://schemas.microsoft.com/office/drawing/2014/chart" uri="{C3380CC4-5D6E-409C-BE32-E72D297353CC}">
              <c16:uniqueId val="{00000004-DC58-44F1-A949-FC0E1EF005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58-44F1-A949-FC0E1EF005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58-44F1-A949-FC0E1EF005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3322</c:v>
                </c:pt>
                <c:pt idx="3">
                  <c:v>3459</c:v>
                </c:pt>
                <c:pt idx="6">
                  <c:v>3423</c:v>
                </c:pt>
                <c:pt idx="9">
                  <c:v>3500</c:v>
                </c:pt>
                <c:pt idx="12">
                  <c:v>3286</c:v>
                </c:pt>
              </c:numCache>
            </c:numRef>
          </c:val>
          <c:extLst>
            <c:ext xmlns:c16="http://schemas.microsoft.com/office/drawing/2014/chart" uri="{C3380CC4-5D6E-409C-BE32-E72D297353CC}">
              <c16:uniqueId val="{00000007-DC58-44F1-A949-FC0E1EF005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1021</c:v>
                </c:pt>
                <c:pt idx="2">
                  <c:v>#N/A</c:v>
                </c:pt>
                <c:pt idx="3">
                  <c:v>#N/A</c:v>
                </c:pt>
                <c:pt idx="4">
                  <c:v>1012</c:v>
                </c:pt>
                <c:pt idx="5">
                  <c:v>#N/A</c:v>
                </c:pt>
                <c:pt idx="6">
                  <c:v>#N/A</c:v>
                </c:pt>
                <c:pt idx="7">
                  <c:v>1184</c:v>
                </c:pt>
                <c:pt idx="8">
                  <c:v>#N/A</c:v>
                </c:pt>
                <c:pt idx="9">
                  <c:v>#N/A</c:v>
                </c:pt>
                <c:pt idx="10">
                  <c:v>1180</c:v>
                </c:pt>
                <c:pt idx="11">
                  <c:v>#N/A</c:v>
                </c:pt>
                <c:pt idx="12">
                  <c:v>#N/A</c:v>
                </c:pt>
                <c:pt idx="13">
                  <c:v>675</c:v>
                </c:pt>
                <c:pt idx="14">
                  <c:v>#N/A</c:v>
                </c:pt>
              </c:numCache>
            </c:numRef>
          </c:val>
          <c:smooth val="0"/>
          <c:extLst>
            <c:ext xmlns:c16="http://schemas.microsoft.com/office/drawing/2014/chart" uri="{C3380CC4-5D6E-409C-BE32-E72D297353CC}">
              <c16:uniqueId val="{00000008-DC58-44F1-A949-FC0E1EF005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37770</c:v>
                </c:pt>
                <c:pt idx="5">
                  <c:v>37054</c:v>
                </c:pt>
                <c:pt idx="8">
                  <c:v>35119</c:v>
                </c:pt>
                <c:pt idx="11">
                  <c:v>32959</c:v>
                </c:pt>
                <c:pt idx="14">
                  <c:v>31379</c:v>
                </c:pt>
              </c:numCache>
            </c:numRef>
          </c:val>
          <c:extLst>
            <c:ext xmlns:c16="http://schemas.microsoft.com/office/drawing/2014/chart" uri="{C3380CC4-5D6E-409C-BE32-E72D297353CC}">
              <c16:uniqueId val="{00000000-2575-47C9-ACE7-B0CC140C7E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11406</c:v>
                </c:pt>
                <c:pt idx="5">
                  <c:v>10518</c:v>
                </c:pt>
                <c:pt idx="8">
                  <c:v>9429</c:v>
                </c:pt>
                <c:pt idx="11">
                  <c:v>9286</c:v>
                </c:pt>
                <c:pt idx="14">
                  <c:v>9914</c:v>
                </c:pt>
              </c:numCache>
            </c:numRef>
          </c:val>
          <c:extLst>
            <c:ext xmlns:c16="http://schemas.microsoft.com/office/drawing/2014/chart" uri="{C3380CC4-5D6E-409C-BE32-E72D297353CC}">
              <c16:uniqueId val="{00000001-2575-47C9-ACE7-B0CC140C7E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9122</c:v>
                </c:pt>
                <c:pt idx="5">
                  <c:v>10574</c:v>
                </c:pt>
                <c:pt idx="8">
                  <c:v>11997</c:v>
                </c:pt>
                <c:pt idx="11">
                  <c:v>11944</c:v>
                </c:pt>
                <c:pt idx="14">
                  <c:v>13468</c:v>
                </c:pt>
              </c:numCache>
            </c:numRef>
          </c:val>
          <c:extLst>
            <c:ext xmlns:c16="http://schemas.microsoft.com/office/drawing/2014/chart" uri="{C3380CC4-5D6E-409C-BE32-E72D297353CC}">
              <c16:uniqueId val="{00000002-2575-47C9-ACE7-B0CC140C7E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75-47C9-ACE7-B0CC140C7E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75-47C9-ACE7-B0CC140C7E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10</c:v>
                </c:pt>
                <c:pt idx="6">
                  <c:v>0</c:v>
                </c:pt>
                <c:pt idx="9">
                  <c:v>0</c:v>
                </c:pt>
                <c:pt idx="12">
                  <c:v>0</c:v>
                </c:pt>
              </c:numCache>
            </c:numRef>
          </c:val>
          <c:extLst>
            <c:ext xmlns:c16="http://schemas.microsoft.com/office/drawing/2014/chart" uri="{C3380CC4-5D6E-409C-BE32-E72D297353CC}">
              <c16:uniqueId val="{00000005-2575-47C9-ACE7-B0CC140C7E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6829</c:v>
                </c:pt>
                <c:pt idx="3">
                  <c:v>6529</c:v>
                </c:pt>
                <c:pt idx="6">
                  <c:v>5662</c:v>
                </c:pt>
                <c:pt idx="9">
                  <c:v>5042</c:v>
                </c:pt>
                <c:pt idx="12">
                  <c:v>5564</c:v>
                </c:pt>
              </c:numCache>
            </c:numRef>
          </c:val>
          <c:extLst>
            <c:ext xmlns:c16="http://schemas.microsoft.com/office/drawing/2014/chart" uri="{C3380CC4-5D6E-409C-BE32-E72D297353CC}">
              <c16:uniqueId val="{00000006-2575-47C9-ACE7-B0CC140C7E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3731</c:v>
                </c:pt>
                <c:pt idx="3">
                  <c:v>3519</c:v>
                </c:pt>
                <c:pt idx="6">
                  <c:v>3164</c:v>
                </c:pt>
                <c:pt idx="9">
                  <c:v>2907</c:v>
                </c:pt>
                <c:pt idx="12">
                  <c:v>2665</c:v>
                </c:pt>
              </c:numCache>
            </c:numRef>
          </c:val>
          <c:extLst>
            <c:ext xmlns:c16="http://schemas.microsoft.com/office/drawing/2014/chart" uri="{C3380CC4-5D6E-409C-BE32-E72D297353CC}">
              <c16:uniqueId val="{00000007-2575-47C9-ACE7-B0CC140C7E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13265</c:v>
                </c:pt>
                <c:pt idx="3">
                  <c:v>12275</c:v>
                </c:pt>
                <c:pt idx="6">
                  <c:v>10929</c:v>
                </c:pt>
                <c:pt idx="9">
                  <c:v>9944</c:v>
                </c:pt>
                <c:pt idx="12">
                  <c:v>9459</c:v>
                </c:pt>
              </c:numCache>
            </c:numRef>
          </c:val>
          <c:extLst>
            <c:ext xmlns:c16="http://schemas.microsoft.com/office/drawing/2014/chart" uri="{C3380CC4-5D6E-409C-BE32-E72D297353CC}">
              <c16:uniqueId val="{00000008-2575-47C9-ACE7-B0CC140C7E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3813</c:v>
                </c:pt>
                <c:pt idx="3">
                  <c:v>3570</c:v>
                </c:pt>
                <c:pt idx="6">
                  <c:v>2353</c:v>
                </c:pt>
                <c:pt idx="9">
                  <c:v>1927</c:v>
                </c:pt>
                <c:pt idx="12">
                  <c:v>1688</c:v>
                </c:pt>
              </c:numCache>
            </c:numRef>
          </c:val>
          <c:extLst>
            <c:ext xmlns:c16="http://schemas.microsoft.com/office/drawing/2014/chart" uri="{C3380CC4-5D6E-409C-BE32-E72D297353CC}">
              <c16:uniqueId val="{00000009-2575-47C9-ACE7-B0CC140C7E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33380</c:v>
                </c:pt>
                <c:pt idx="3">
                  <c:v>32328</c:v>
                </c:pt>
                <c:pt idx="6">
                  <c:v>31325</c:v>
                </c:pt>
                <c:pt idx="9">
                  <c:v>29189</c:v>
                </c:pt>
                <c:pt idx="12">
                  <c:v>27367</c:v>
                </c:pt>
              </c:numCache>
            </c:numRef>
          </c:val>
          <c:extLst>
            <c:ext xmlns:c16="http://schemas.microsoft.com/office/drawing/2014/chart" uri="{C3380CC4-5D6E-409C-BE32-E72D297353CC}">
              <c16:uniqueId val="{0000000A-2575-47C9-ACE7-B0CC140C7E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2719</c:v>
                </c:pt>
                <c:pt idx="2">
                  <c:v>#N/A</c:v>
                </c:pt>
                <c:pt idx="3">
                  <c:v>#N/A</c:v>
                </c:pt>
                <c:pt idx="4">
                  <c:v>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75-47C9-ACE7-B0CC140C7E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5453</c:v>
                </c:pt>
                <c:pt idx="1">
                  <c:v>5248</c:v>
                </c:pt>
                <c:pt idx="2">
                  <c:v>6556</c:v>
                </c:pt>
              </c:numCache>
            </c:numRef>
          </c:val>
          <c:extLst>
            <c:ext xmlns:c16="http://schemas.microsoft.com/office/drawing/2014/chart" uri="{C3380CC4-5D6E-409C-BE32-E72D297353CC}">
              <c16:uniqueId val="{00000000-8CE3-4882-8EB0-40E75C4A3D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495</c:v>
                </c:pt>
                <c:pt idx="1">
                  <c:v>495</c:v>
                </c:pt>
                <c:pt idx="2">
                  <c:v>495</c:v>
                </c:pt>
              </c:numCache>
            </c:numRef>
          </c:val>
          <c:extLst>
            <c:ext xmlns:c16="http://schemas.microsoft.com/office/drawing/2014/chart" uri="{C3380CC4-5D6E-409C-BE32-E72D297353CC}">
              <c16:uniqueId val="{00000001-8CE3-4882-8EB0-40E75C4A3D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4290</c:v>
                </c:pt>
                <c:pt idx="1">
                  <c:v>4422</c:v>
                </c:pt>
                <c:pt idx="2">
                  <c:v>4669</c:v>
                </c:pt>
              </c:numCache>
            </c:numRef>
          </c:val>
          <c:extLst>
            <c:ext xmlns:c16="http://schemas.microsoft.com/office/drawing/2014/chart" uri="{C3380CC4-5D6E-409C-BE32-E72D297353CC}">
              <c16:uniqueId val="{00000002-8CE3-4882-8EB0-40E75C4A3D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〇元利償還金</a:t>
          </a:r>
        </a:p>
        <a:p>
          <a:r>
            <a:rPr kumimoji="1" lang="ja-JP" altLang="en-US" sz="1200">
              <a:solidFill>
                <a:sysClr val="windowText" lastClr="000000"/>
              </a:solidFill>
              <a:latin typeface="ＭＳ ゴシック" pitchFamily="49" charset="-128"/>
              <a:ea typeface="ＭＳ ゴシック" pitchFamily="49" charset="-128"/>
            </a:rPr>
            <a:t>　平成１５年度に発行した臨時財政対策債や、平成２５年度に発行した小学校建設事業などに関する償還が令和５年度で終了したことにより、元利償還金が減少している。</a:t>
          </a:r>
        </a:p>
        <a:p>
          <a:r>
            <a:rPr kumimoji="1" lang="ja-JP" altLang="en-US" sz="1200">
              <a:solidFill>
                <a:sysClr val="windowText" lastClr="000000"/>
              </a:solidFill>
              <a:latin typeface="ＭＳ ゴシック" pitchFamily="49" charset="-128"/>
              <a:ea typeface="ＭＳ ゴシック" pitchFamily="49" charset="-128"/>
            </a:rPr>
            <a:t>〇実質公債費比率の分子</a:t>
          </a:r>
        </a:p>
        <a:p>
          <a:r>
            <a:rPr kumimoji="1" lang="ja-JP" altLang="en-US" sz="1200">
              <a:solidFill>
                <a:sysClr val="windowText" lastClr="000000"/>
              </a:solidFill>
              <a:latin typeface="ＭＳ ゴシック" pitchFamily="49" charset="-128"/>
              <a:ea typeface="ＭＳ ゴシック" pitchFamily="49" charset="-128"/>
            </a:rPr>
            <a:t>　元利償還金の額が令和３年度から令和５年度までの３か年と比較して減少したことにより、実質公債費比率の分子は減少した。</a:t>
          </a:r>
        </a:p>
        <a:p>
          <a:r>
            <a:rPr kumimoji="1" lang="ja-JP" altLang="en-US" sz="1200">
              <a:solidFill>
                <a:sysClr val="windowText" lastClr="000000"/>
              </a:solidFill>
              <a:latin typeface="ＭＳ ゴシック" pitchFamily="49" charset="-128"/>
              <a:ea typeface="ＭＳ ゴシック" pitchFamily="49" charset="-128"/>
            </a:rPr>
            <a:t>〇今後の方針</a:t>
          </a:r>
        </a:p>
        <a:p>
          <a:r>
            <a:rPr kumimoji="1" lang="ja-JP" altLang="en-US" sz="1200">
              <a:solidFill>
                <a:sysClr val="windowText" lastClr="000000"/>
              </a:solidFill>
              <a:latin typeface="ＭＳ ゴシック" pitchFamily="49" charset="-128"/>
              <a:ea typeface="ＭＳ ゴシック" pitchFamily="49" charset="-128"/>
            </a:rPr>
            <a:t>　早期健全化基準未満であるが、今後も市債発行の抑制を基軸に比率の改善に努める。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満期一括償還地方債については、平成１９年度に借入れを行った以降は利用していない。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令和６年度においては、臨時財政対策債の発行可能額が減少したことにより、地方債現在高が減少したことなどから、将来負担比率の分子は大幅な減となった。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推移しているが、一般会計等に係る地方債の現在高を中期財政計画に基づいて、一時的な発行額の増加を除き、プライマリーバランスの黒字化を図っていくことにより、比率の更なる改善に努める。</a:t>
          </a:r>
        </a:p>
        <a:p>
          <a:r>
            <a:rPr kumimoji="1" lang="ja-JP" altLang="en-US" sz="1200">
              <a:latin typeface="ＭＳ ゴシック" pitchFamily="49" charset="-128"/>
              <a:ea typeface="ＭＳ ゴシック" pitchFamily="49" charset="-128"/>
            </a:rPr>
            <a:t> また、令和８年度以降は新たな公共施設の整備が集中することから、単年度の公債費を抑制するため、償還期間の延伸も含め、過度な将来負担を招くことのないよう配慮する。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千葉県木更津市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見込まれる公共施設の整備に係る財源として積み立てをしたことにより、公共施設整備基金が増となったことに加え、令和５年度の決算剰余金からの積立額が財政調整基金からの取り崩し額を上回ったことにより財政調整基金残高が増加したため、基金全体の残高としては約１５億５千５百万円の増となっ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今後の新たな公共施設整備の集中による一時的な減少はやむを得ないと判断するものの、突然起こる災害への備えや少子高齢化の進展など将来の社会経済情勢の変動に対応できるよう、３０億円確保に向けて継続的な歳入確保の強化、経常的経費の創意工夫による削減に努め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それぞれの目的に沿った事業に対する財源として積極的に活用し、特に「公共施設総合管理計画」に基づく公共施設の整備・更新等を着実に実行するため、公共施設整備基金を有効に活用し、一般財源所要額の平準化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：庁舎の整備に係る事業に要する経費の財源に充てる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：既存の公共施設やインフラの建替えや大規模改修などの更新に要する経費の財源に充てる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霊園基金　　　　　　　　　　　　：霊園用地の取得並びに施設の維持補修等を図る資金に充てる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特定防衛施設周辺整備基金　　　　：国から交付される特定防衛施設周辺整備調整交付金を基金として管理し、公共用の施設の整備又は</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その他の生活環境の改善若しくは開発の円滑な実施に寄与する事業に要する経費の財源に充てる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吾妻公園文化芸術施設整備運営基金：吾妻公園文化芸術施設の整備及び運営に要する経費の財源に充てる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：基金の運用益の積み立てにより、約１百万円の増となった。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：今後見込まれる公共施設やインフラの更新整備に係る財源として約１億７千９百万円の増となった。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霊園基金　　　　　　　　　　　　：霊園永代使用料の積み立てにより増となった。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特定防衛施設周辺整備基金　　　　：令和７年度以降の事業計画に伴い、積立額が取崩し額を上回ったことにより、約５千万円の増とな</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特定目的基金全体　　：それぞれの目的に沿った事業に対する財源として積極的に活用していく。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：毎年度の公共施設の更新整備費用の平準化を図るため、公共施設等総合管理計画から推計した公共施設の整備費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用にかかる一般財源所要額の年平均額（７億３千万円）と、毎年度の公共施設の更新整備費用を比較して、その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差額を積み立てる又は取り崩すこととしている。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令和６年度においては、令和５年度の決算剰余金からの積立額が財政調整基金からの取り崩し額を上回ったため、財政調整基金残高は約１３億８百万円減少した。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中期財政計画で今後の新たな公共施設整備の集中による一時的な減少はやむを得ないと判断するものの、突然起こる災害への備えや少子高齢化の進展など将来の社会経済情勢の変動に対応できるよう、基金残高３０億円確保に向けて継続的な歳入確保の強化、経常的経費の創意工夫による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基金の運用益を約７万５千円受け入れたことにより、残高は増となった。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活用にあたっては、今後の社会情勢を注視しながら検討していくとともに、運用益による積立てを継続して行っていく予定である。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136,843
133,441
138.90
55,442,381
52,713,714
1,587,000
29,505,206
27,146,946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令和６年度の財政力指数においては、類似団体平均値を０．１０ポイント上回る０．８５となっており、前年度と比較して０．０１ポイント増加している。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要因については、個人市民税や、固定資産税などの税収の増により、基準財政収入額が増となったことによるものである。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令和６年度の経常収支比率は、前年度と比較して０．７ポイント減少し、類似団体平均値を下回っている。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については、分子となる経常経費充当一般財源において物件費や扶助費の増などにより２．３ポイント増加したものの、分母である経常一般財源において地方特例交付金や地方税の増収などにより３．１ポイント増加し、経常経費充当一般財源の増加額を上回っ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今後についても、市税滞納整理の更なる強化により市税収入の増加に努めるとともに、人件費や物件費の更なる精査を行うなど、経常収支比率の抑制に努める。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159596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6174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159596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295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71120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767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62</xdr:row>
      <xdr:rowOff>20320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7674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人件費については給料表や、勤勉手当支給率の大幅な増額改定があったため、人件費が増額となった。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今後も給与制度の見直し、適切な定員管理により人件費の適正化を図っていく。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66067</xdr:rowOff>
    </xdr:from>
    <xdr:to>
      <xdr:col>23</xdr:col>
      <xdr:colOff>133350</xdr:colOff>
      <xdr:row>84</xdr:row>
      <xdr:rowOff>10240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6417"/>
          <a:ext cx="838200" cy="1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53761</xdr:rowOff>
    </xdr:from>
    <xdr:to>
      <xdr:col>19</xdr:col>
      <xdr:colOff>133350</xdr:colOff>
      <xdr:row>83</xdr:row>
      <xdr:rowOff>66067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4111"/>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155488</xdr:rowOff>
    </xdr:from>
    <xdr:to>
      <xdr:col>15</xdr:col>
      <xdr:colOff>82550</xdr:colOff>
      <xdr:row>83</xdr:row>
      <xdr:rowOff>53761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438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155488</xdr:rowOff>
    </xdr:from>
    <xdr:to>
      <xdr:col>11</xdr:col>
      <xdr:colOff>31750</xdr:colOff>
      <xdr:row>83</xdr:row>
      <xdr:rowOff>8356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14388"/>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130890</xdr:rowOff>
    </xdr:from>
    <xdr:to>
      <xdr:col>23</xdr:col>
      <xdr:colOff>184150</xdr:colOff>
      <xdr:row>84</xdr:row>
      <xdr:rowOff>61040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147417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15267</xdr:rowOff>
    </xdr:from>
    <xdr:to>
      <xdr:col>19</xdr:col>
      <xdr:colOff>184150</xdr:colOff>
      <xdr:row>83</xdr:row>
      <xdr:rowOff>116867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127044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14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2961</xdr:rowOff>
    </xdr:from>
    <xdr:to>
      <xdr:col>15</xdr:col>
      <xdr:colOff>133350</xdr:colOff>
      <xdr:row>83</xdr:row>
      <xdr:rowOff>104561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114738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104688</xdr:rowOff>
    </xdr:from>
    <xdr:to>
      <xdr:col>11</xdr:col>
      <xdr:colOff>82550</xdr:colOff>
      <xdr:row>83</xdr:row>
      <xdr:rowOff>34838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45015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129006</xdr:rowOff>
    </xdr:from>
    <xdr:to>
      <xdr:col>7</xdr:col>
      <xdr:colOff>31750</xdr:colOff>
      <xdr:row>83</xdr:row>
      <xdr:rowOff>59156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43933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上回っている状況であり、これは国と比較して、初任給基準が高いこと、高齢層職員の給与水準が高いこと、令和３年度まで独自給料表を使用していた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独自給料表を是正し、国と同一の給料表に見直しを行ったことから、今後ラスパイレス指数は下がっていくと見込まれる。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今後についても、国の制度や基準に合わせ適正な水準を目指していく。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881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881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89959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90</xdr:row>
      <xdr:rowOff>39159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490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159809</xdr:rowOff>
    </xdr:from>
    <xdr:to>
      <xdr:col>64</xdr:col>
      <xdr:colOff>152400</xdr:colOff>
      <xdr:row>90</xdr:row>
      <xdr:rowOff>89959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74736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令和６年度においても類似団体の平均値を上回っているが、住民ニーズの高度化・多様化に伴う行政需要の増加が見込まれ、さらに、国の制度改正や地方分権による事務の権限移譲、老朽化した公共施設の再配置など事務量の増加が見込まれており、職員の削減による改革・改善の実施や、職員の質的向上だけで市民サービス水準を維持していくことは難しくなっている。これらを踏まえ、定員管理計画では前年より定数を増やしている。</a:t>
          </a:r>
        </a:p>
        <a:p>
          <a:r>
            <a:rPr kumimoji="1" lang="ja-JP" altLang="en-US" sz="1100">
              <a:latin typeface="ＭＳ Ｐゴシック" panose="020B0600070205080204" pitchFamily="50" charset="-128"/>
              <a:ea typeface="ＭＳ Ｐゴシック" panose="020B0600070205080204" pitchFamily="50" charset="-128"/>
            </a:rPr>
            <a:t>　全国的な課題である人口の減少は、本市においても想定する必要があり、今後も引き続き、事務事業の見直しや組織・機構の見直しに取組み、適正な定員管理に努める。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9207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2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9207</xdr:rowOff>
    </xdr:from>
    <xdr:to>
      <xdr:col>77</xdr:col>
      <xdr:colOff>44450</xdr:colOff>
      <xdr:row>64</xdr:row>
      <xdr:rowOff>15240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820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15240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60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13229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86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129857</xdr:rowOff>
    </xdr:from>
    <xdr:to>
      <xdr:col>81</xdr:col>
      <xdr:colOff>95250</xdr:colOff>
      <xdr:row>64</xdr:row>
      <xdr:rowOff>60007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101934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129857</xdr:rowOff>
    </xdr:from>
    <xdr:to>
      <xdr:col>77</xdr:col>
      <xdr:colOff>95250</xdr:colOff>
      <xdr:row>64</xdr:row>
      <xdr:rowOff>60007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44784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133879</xdr:rowOff>
    </xdr:from>
    <xdr:to>
      <xdr:col>68</xdr:col>
      <xdr:colOff>203200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133879</xdr:rowOff>
    </xdr:from>
    <xdr:to>
      <xdr:col>64</xdr:col>
      <xdr:colOff>152400</xdr:colOff>
      <xdr:row>64</xdr:row>
      <xdr:rowOff>64029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48806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令和６年度の実質公債費比率は、前年度と比較して０．５ポイント減少し、類似団体平均値を下回っている。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要因については、元利償還金の額が令和３年度から令和５年度までの３か年と比較して約１億７千万円減少したことによるものである。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今後についても、財政健全化の観点から、一時的な発行額の増加を除き、プライマリーバランスの黒字化に努める。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115509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160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104019</xdr:rowOff>
    </xdr:from>
    <xdr:to>
      <xdr:col>77</xdr:col>
      <xdr:colOff>44450</xdr:colOff>
      <xdr:row>40</xdr:row>
      <xdr:rowOff>115509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104019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045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令和６年度の将来負担比率は、前年度に引き続き算定なしとなっている。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今後についても、将来への負担を極力減らすため、交付税措置のある地方債を有効的に活用し、特定目的基金の積極的な活用や財政調整基金の計画的な残高確保に努める。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89535</xdr:rowOff>
    </xdr:from>
    <xdr:to>
      <xdr:col>68</xdr:col>
      <xdr:colOff>152400</xdr:colOff>
      <xdr:row>14</xdr:row>
      <xdr:rowOff>111125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183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38735</xdr:rowOff>
    </xdr:from>
    <xdr:to>
      <xdr:col>68</xdr:col>
      <xdr:colOff>203200</xdr:colOff>
      <xdr:row>13</xdr:row>
      <xdr:rowOff>140335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125112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146702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136,843
133,441
138.90
55,442,381
52,713,714
1,587,000
29,505,206
27,146,946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平均値を上回っているものの、前年度と比較して０．７ポイント減少している。これは給料表や、勤勉手当支給率の増額改定などにより人件費は増加したものの、地方特例交付金や地方税の増収などにより経常収支比率の分母となる経常一般財源が増加し、人件費の増加額を上回ったことが主な要因であると考えらえ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今後についても、給与制度の見直し、適切な定員管理により人件費の適正化を図っていく。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較して０．４ポイント増加しており、類似団体平均値を上回っている状況である。これは一部事務組合等により共同で行う業務が少なく、直営や委託で行う業務が多いためであると考えられる。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今後についても、民間活力の導入やＩＣＴを活用することで業務の効率化を図り、行政改革を推進していくことで経常的経費の削減に努める。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101854</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594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862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72136</xdr:rowOff>
    </xdr:from>
    <xdr:to>
      <xdr:col>73</xdr:col>
      <xdr:colOff>180975</xdr:colOff>
      <xdr:row>19</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582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72136</xdr:rowOff>
    </xdr:from>
    <xdr:to>
      <xdr:col>69</xdr:col>
      <xdr:colOff>92075</xdr:colOff>
      <xdr:row>18</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58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51054</xdr:rowOff>
    </xdr:from>
    <xdr:to>
      <xdr:col>78</xdr:col>
      <xdr:colOff>120650</xdr:colOff>
      <xdr:row>19</xdr:row>
      <xdr:rowOff>152654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137431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9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21336</xdr:rowOff>
    </xdr:from>
    <xdr:to>
      <xdr:col>69</xdr:col>
      <xdr:colOff>142875</xdr:colOff>
      <xdr:row>18</xdr:row>
      <xdr:rowOff>122936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107713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値を下回っているものの、前年度と比較して０．３ポイント増加している。これは子どものための教育・保育給付費や障害者自立支援給付事業費などの増が主な要因であると考え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今後についても、少子高齢化の進行による社会保障関係経費の増加が見込まれることから、多種多様な財政需要に対応するため、市全体として事務の効率化を図り、経費の削減に努める。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111760</xdr:rowOff>
    </xdr:from>
    <xdr:to>
      <xdr:col>19</xdr:col>
      <xdr:colOff>187325</xdr:colOff>
      <xdr:row>56</xdr:row>
      <xdr:rowOff>142240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1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111760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66040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9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値を下回っているものの、前年度と比較して０．１ポイント増加している。これは後期高齢者医療特別会計などに対しての繰出金が増加しているためであると考え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今後についても、繰出先となる各特別会計の一層の健全な運営を推進し、比率改善に努める。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37193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98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26307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37193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前年度と比較して０．２ポイント増加しているものの、類似団体平均値と比較すると低水準を維持している。これは一部事務組合等により共同で行う業務が少ないことにより、負担金額が低いためであると考え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今後についても、「補助金・負担金等の見直しに係る報告書」における補助金等交付基準に基づき、補助の必要性や効果などを再検証し、廃止・統合を含めた見直しを図ることで、低水準の維持に努める。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831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83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37863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毎年見直しを行っている中期財政計画において、一時的な発行額の増加を除き、プライマリーバランスの黒字化を図っていくこと、交付税措置の高い有利な市債を活用すること、過度な将来負担を招くことのないよう慎重に検討するなど、計画的な運営に努め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今後についても、引き続き中期財政計画に基づき、徹底した市債管理を行うことで、持続可能な財政運営を行えるように努める。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168148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69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76</xdr:row>
      <xdr:rowOff>168148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98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98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公債費以外の経常収支比率は、類似団体平均値を下回っているものの、扶助費や物件費の増加などに伴い、前年度と比較して０．３ポイント増加している。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各経費の動向に注視しながら、ＩＣＴ等の導入など事務の効率化などにより人件費の抑制を図るとともに、物件費等についても更なる精査を行うことにより、経常的経費が増加しないよう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5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038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77</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038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142257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88195</xdr:rowOff>
    </xdr:from>
    <xdr:to>
      <xdr:col>29</xdr:col>
      <xdr:colOff>127000</xdr:colOff>
      <xdr:row>17</xdr:row>
      <xdr:rowOff>165424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0470"/>
          <a:ext cx="647700" cy="7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165424</xdr:rowOff>
    </xdr:from>
    <xdr:to>
      <xdr:col>26</xdr:col>
      <xdr:colOff>50800</xdr:colOff>
      <xdr:row>18</xdr:row>
      <xdr:rowOff>10681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7699"/>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3404</xdr:rowOff>
    </xdr:from>
    <xdr:to>
      <xdr:col>22</xdr:col>
      <xdr:colOff>114300</xdr:colOff>
      <xdr:row>18</xdr:row>
      <xdr:rowOff>10681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7129"/>
          <a:ext cx="6985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3404</xdr:rowOff>
    </xdr:from>
    <xdr:to>
      <xdr:col>18</xdr:col>
      <xdr:colOff>177800</xdr:colOff>
      <xdr:row>18</xdr:row>
      <xdr:rowOff>40437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7129"/>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37395</xdr:rowOff>
    </xdr:from>
    <xdr:to>
      <xdr:col>29</xdr:col>
      <xdr:colOff>177800</xdr:colOff>
      <xdr:row>17</xdr:row>
      <xdr:rowOff>138995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114624</xdr:rowOff>
    </xdr:from>
    <xdr:to>
      <xdr:col>26</xdr:col>
      <xdr:colOff>101600</xdr:colOff>
      <xdr:row>18</xdr:row>
      <xdr:rowOff>44774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29551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131331</xdr:rowOff>
    </xdr:from>
    <xdr:to>
      <xdr:col>22</xdr:col>
      <xdr:colOff>165100</xdr:colOff>
      <xdr:row>18</xdr:row>
      <xdr:rowOff>61481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3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46258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124054</xdr:rowOff>
    </xdr:from>
    <xdr:to>
      <xdr:col>19</xdr:col>
      <xdr:colOff>38100</xdr:colOff>
      <xdr:row>18</xdr:row>
      <xdr:rowOff>54204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161087</xdr:rowOff>
    </xdr:from>
    <xdr:to>
      <xdr:col>15</xdr:col>
      <xdr:colOff>101600</xdr:colOff>
      <xdr:row>18</xdr:row>
      <xdr:rowOff>91237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236309</xdr:rowOff>
    </xdr:from>
    <xdr:to>
      <xdr:col>29</xdr:col>
      <xdr:colOff>127000</xdr:colOff>
      <xdr:row>36</xdr:row>
      <xdr:rowOff>34265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6659"/>
          <a:ext cx="647700" cy="140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234290</xdr:rowOff>
    </xdr:from>
    <xdr:to>
      <xdr:col>26</xdr:col>
      <xdr:colOff>50800</xdr:colOff>
      <xdr:row>35</xdr:row>
      <xdr:rowOff>236309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44640"/>
          <a:ext cx="698500" cy="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234290</xdr:rowOff>
    </xdr:from>
    <xdr:to>
      <xdr:col>22</xdr:col>
      <xdr:colOff>114300</xdr:colOff>
      <xdr:row>35</xdr:row>
      <xdr:rowOff>281991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44640"/>
          <a:ext cx="698500" cy="4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279286</xdr:rowOff>
    </xdr:from>
    <xdr:to>
      <xdr:col>18</xdr:col>
      <xdr:colOff>177800</xdr:colOff>
      <xdr:row>35</xdr:row>
      <xdr:rowOff>281991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9636"/>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326365</xdr:rowOff>
    </xdr:from>
    <xdr:to>
      <xdr:col>29</xdr:col>
      <xdr:colOff>177800</xdr:colOff>
      <xdr:row>36</xdr:row>
      <xdr:rowOff>85065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298442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185509</xdr:rowOff>
    </xdr:from>
    <xdr:to>
      <xdr:col>26</xdr:col>
      <xdr:colOff>101600</xdr:colOff>
      <xdr:row>35</xdr:row>
      <xdr:rowOff>287109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271886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183490</xdr:rowOff>
    </xdr:from>
    <xdr:to>
      <xdr:col>22</xdr:col>
      <xdr:colOff>165100</xdr:colOff>
      <xdr:row>35</xdr:row>
      <xdr:rowOff>285090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269867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231191</xdr:rowOff>
    </xdr:from>
    <xdr:to>
      <xdr:col>19</xdr:col>
      <xdr:colOff>38100</xdr:colOff>
      <xdr:row>35</xdr:row>
      <xdr:rowOff>332791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228486</xdr:rowOff>
    </xdr:from>
    <xdr:to>
      <xdr:col>15</xdr:col>
      <xdr:colOff>101600</xdr:colOff>
      <xdr:row>35</xdr:row>
      <xdr:rowOff>330086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314863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136,843
133,441
138.90
55,442,381
52,713,714
1,587,000
29,505,206
27,146,946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138694</xdr:rowOff>
    </xdr:from>
    <xdr:to>
      <xdr:col>24</xdr:col>
      <xdr:colOff>63500</xdr:colOff>
      <xdr:row>35</xdr:row>
      <xdr:rowOff>145941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9444"/>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145941</xdr:rowOff>
    </xdr:from>
    <xdr:to>
      <xdr:col>19</xdr:col>
      <xdr:colOff>177800</xdr:colOff>
      <xdr:row>35</xdr:row>
      <xdr:rowOff>164640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6691"/>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164640</xdr:rowOff>
    </xdr:from>
    <xdr:to>
      <xdr:col>15</xdr:col>
      <xdr:colOff>50800</xdr:colOff>
      <xdr:row>35</xdr:row>
      <xdr:rowOff>169121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539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166149</xdr:rowOff>
    </xdr:from>
    <xdr:to>
      <xdr:col>10</xdr:col>
      <xdr:colOff>114300</xdr:colOff>
      <xdr:row>35</xdr:row>
      <xdr:rowOff>169121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668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87894</xdr:rowOff>
    </xdr:from>
    <xdr:to>
      <xdr:col>24</xdr:col>
      <xdr:colOff>114300</xdr:colOff>
      <xdr:row>36</xdr:row>
      <xdr:rowOff>18044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66321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95141</xdr:rowOff>
    </xdr:from>
    <xdr:to>
      <xdr:col>20</xdr:col>
      <xdr:colOff>38100</xdr:colOff>
      <xdr:row>36</xdr:row>
      <xdr:rowOff>25291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16418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113840</xdr:rowOff>
    </xdr:from>
    <xdr:to>
      <xdr:col>15</xdr:col>
      <xdr:colOff>101600</xdr:colOff>
      <xdr:row>36</xdr:row>
      <xdr:rowOff>43990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35117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118321</xdr:rowOff>
    </xdr:from>
    <xdr:to>
      <xdr:col>10</xdr:col>
      <xdr:colOff>165100</xdr:colOff>
      <xdr:row>36</xdr:row>
      <xdr:rowOff>48471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39598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1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115349</xdr:rowOff>
    </xdr:from>
    <xdr:to>
      <xdr:col>6</xdr:col>
      <xdr:colOff>38100</xdr:colOff>
      <xdr:row>36</xdr:row>
      <xdr:rowOff>45499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62026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116170</xdr:rowOff>
    </xdr:from>
    <xdr:to>
      <xdr:col>24</xdr:col>
      <xdr:colOff>63500</xdr:colOff>
      <xdr:row>57</xdr:row>
      <xdr:rowOff>16615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7370"/>
          <a:ext cx="8382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16615</xdr:rowOff>
    </xdr:from>
    <xdr:to>
      <xdr:col>19</xdr:col>
      <xdr:colOff>177800</xdr:colOff>
      <xdr:row>57</xdr:row>
      <xdr:rowOff>17154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92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17154</xdr:rowOff>
    </xdr:from>
    <xdr:to>
      <xdr:col>15</xdr:col>
      <xdr:colOff>50800</xdr:colOff>
      <xdr:row>57</xdr:row>
      <xdr:rowOff>92347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9804"/>
          <a:ext cx="889000" cy="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63984</xdr:rowOff>
    </xdr:from>
    <xdr:to>
      <xdr:col>10</xdr:col>
      <xdr:colOff>114300</xdr:colOff>
      <xdr:row>57</xdr:row>
      <xdr:rowOff>92347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6634"/>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65370</xdr:rowOff>
    </xdr:from>
    <xdr:to>
      <xdr:col>24</xdr:col>
      <xdr:colOff>114300</xdr:colOff>
      <xdr:row>56</xdr:row>
      <xdr:rowOff>166970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88247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137265</xdr:rowOff>
    </xdr:from>
    <xdr:to>
      <xdr:col>20</xdr:col>
      <xdr:colOff>38100</xdr:colOff>
      <xdr:row>57</xdr:row>
      <xdr:rowOff>67415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83942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137804</xdr:rowOff>
    </xdr:from>
    <xdr:to>
      <xdr:col>15</xdr:col>
      <xdr:colOff>101600</xdr:colOff>
      <xdr:row>57</xdr:row>
      <xdr:rowOff>67954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59081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41547</xdr:rowOff>
    </xdr:from>
    <xdr:to>
      <xdr:col>10</xdr:col>
      <xdr:colOff>165100</xdr:colOff>
      <xdr:row>57</xdr:row>
      <xdr:rowOff>143147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13184</xdr:rowOff>
    </xdr:from>
    <xdr:to>
      <xdr:col>6</xdr:col>
      <xdr:colOff>38100</xdr:colOff>
      <xdr:row>57</xdr:row>
      <xdr:rowOff>114784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131311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89064</xdr:rowOff>
    </xdr:from>
    <xdr:to>
      <xdr:col>24</xdr:col>
      <xdr:colOff>63500</xdr:colOff>
      <xdr:row>76</xdr:row>
      <xdr:rowOff>135013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19264"/>
          <a:ext cx="8382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135013</xdr:rowOff>
    </xdr:from>
    <xdr:to>
      <xdr:col>19</xdr:col>
      <xdr:colOff>177800</xdr:colOff>
      <xdr:row>76</xdr:row>
      <xdr:rowOff>137071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5213"/>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137071</xdr:rowOff>
    </xdr:from>
    <xdr:to>
      <xdr:col>15</xdr:col>
      <xdr:colOff>50800</xdr:colOff>
      <xdr:row>76</xdr:row>
      <xdr:rowOff>155759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7271"/>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155759</xdr:rowOff>
    </xdr:from>
    <xdr:to>
      <xdr:col>10</xdr:col>
      <xdr:colOff>114300</xdr:colOff>
      <xdr:row>77</xdr:row>
      <xdr:rowOff>9970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5959"/>
          <a:ext cx="8890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38264</xdr:rowOff>
    </xdr:from>
    <xdr:to>
      <xdr:col>24</xdr:col>
      <xdr:colOff>114300</xdr:colOff>
      <xdr:row>76</xdr:row>
      <xdr:rowOff>139864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61142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84213</xdr:rowOff>
    </xdr:from>
    <xdr:to>
      <xdr:col>20</xdr:col>
      <xdr:colOff>38100</xdr:colOff>
      <xdr:row>77</xdr:row>
      <xdr:rowOff>14363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86271</xdr:rowOff>
    </xdr:from>
    <xdr:to>
      <xdr:col>15</xdr:col>
      <xdr:colOff>101600</xdr:colOff>
      <xdr:row>77</xdr:row>
      <xdr:rowOff>16421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32948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9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104959</xdr:rowOff>
    </xdr:from>
    <xdr:to>
      <xdr:col>10</xdr:col>
      <xdr:colOff>165100</xdr:colOff>
      <xdr:row>77</xdr:row>
      <xdr:rowOff>35109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130620</xdr:rowOff>
    </xdr:from>
    <xdr:to>
      <xdr:col>6</xdr:col>
      <xdr:colOff>38100</xdr:colOff>
      <xdr:row>77</xdr:row>
      <xdr:rowOff>60770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51897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94456</xdr:rowOff>
    </xdr:from>
    <xdr:to>
      <xdr:col>24</xdr:col>
      <xdr:colOff>63500</xdr:colOff>
      <xdr:row>97</xdr:row>
      <xdr:rowOff>139316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25106"/>
          <a:ext cx="8382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139316</xdr:rowOff>
    </xdr:from>
    <xdr:to>
      <xdr:col>19</xdr:col>
      <xdr:colOff>177800</xdr:colOff>
      <xdr:row>98</xdr:row>
      <xdr:rowOff>54725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69966"/>
          <a:ext cx="889000" cy="8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103919</xdr:rowOff>
    </xdr:from>
    <xdr:to>
      <xdr:col>15</xdr:col>
      <xdr:colOff>50800</xdr:colOff>
      <xdr:row>98</xdr:row>
      <xdr:rowOff>54725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34569"/>
          <a:ext cx="889000" cy="1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103919</xdr:rowOff>
    </xdr:from>
    <xdr:to>
      <xdr:col>10</xdr:col>
      <xdr:colOff>114300</xdr:colOff>
      <xdr:row>99</xdr:row>
      <xdr:rowOff>44301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34569"/>
          <a:ext cx="889000" cy="28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43656</xdr:rowOff>
    </xdr:from>
    <xdr:to>
      <xdr:col>24</xdr:col>
      <xdr:colOff>114300</xdr:colOff>
      <xdr:row>97</xdr:row>
      <xdr:rowOff>145256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22083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88516</xdr:rowOff>
    </xdr:from>
    <xdr:to>
      <xdr:col>20</xdr:col>
      <xdr:colOff>38100</xdr:colOff>
      <xdr:row>98</xdr:row>
      <xdr:rowOff>18666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9793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1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3925</xdr:rowOff>
    </xdr:from>
    <xdr:to>
      <xdr:col>15</xdr:col>
      <xdr:colOff>101600</xdr:colOff>
      <xdr:row>98</xdr:row>
      <xdr:rowOff>105525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96652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9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53119</xdr:rowOff>
    </xdr:from>
    <xdr:to>
      <xdr:col>10</xdr:col>
      <xdr:colOff>165100</xdr:colOff>
      <xdr:row>97</xdr:row>
      <xdr:rowOff>154719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145846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7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164951</xdr:rowOff>
    </xdr:from>
    <xdr:to>
      <xdr:col>6</xdr:col>
      <xdr:colOff>38100</xdr:colOff>
      <xdr:row>99</xdr:row>
      <xdr:rowOff>95101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6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86228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48608</xdr:rowOff>
    </xdr:from>
    <xdr:to>
      <xdr:col>55</xdr:col>
      <xdr:colOff>0</xdr:colOff>
      <xdr:row>37</xdr:row>
      <xdr:rowOff>88690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92258"/>
          <a:ext cx="8382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48608</xdr:rowOff>
    </xdr:from>
    <xdr:to>
      <xdr:col>50</xdr:col>
      <xdr:colOff>114300</xdr:colOff>
      <xdr:row>37</xdr:row>
      <xdr:rowOff>49283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92258"/>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49283</xdr:rowOff>
    </xdr:from>
    <xdr:to>
      <xdr:col>45</xdr:col>
      <xdr:colOff>177800</xdr:colOff>
      <xdr:row>37</xdr:row>
      <xdr:rowOff>99956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9293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138132</xdr:rowOff>
    </xdr:from>
    <xdr:to>
      <xdr:col>41</xdr:col>
      <xdr:colOff>50800</xdr:colOff>
      <xdr:row>37</xdr:row>
      <xdr:rowOff>99956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81632"/>
          <a:ext cx="889000" cy="11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37890</xdr:rowOff>
    </xdr:from>
    <xdr:to>
      <xdr:col>55</xdr:col>
      <xdr:colOff>50800</xdr:colOff>
      <xdr:row>37</xdr:row>
      <xdr:rowOff>139490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16317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169258</xdr:rowOff>
    </xdr:from>
    <xdr:to>
      <xdr:col>50</xdr:col>
      <xdr:colOff>165100</xdr:colOff>
      <xdr:row>37</xdr:row>
      <xdr:rowOff>99408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90535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169933</xdr:rowOff>
    </xdr:from>
    <xdr:to>
      <xdr:col>46</xdr:col>
      <xdr:colOff>38100</xdr:colOff>
      <xdr:row>37</xdr:row>
      <xdr:rowOff>100083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91210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49156</xdr:rowOff>
    </xdr:from>
    <xdr:to>
      <xdr:col>41</xdr:col>
      <xdr:colOff>101600</xdr:colOff>
      <xdr:row>37</xdr:row>
      <xdr:rowOff>150756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141883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87332</xdr:rowOff>
    </xdr:from>
    <xdr:to>
      <xdr:col>36</xdr:col>
      <xdr:colOff>165100</xdr:colOff>
      <xdr:row>31</xdr:row>
      <xdr:rowOff>17482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8609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2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98171</xdr:rowOff>
    </xdr:from>
    <xdr:to>
      <xdr:col>55</xdr:col>
      <xdr:colOff>0</xdr:colOff>
      <xdr:row>57</xdr:row>
      <xdr:rowOff>109514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70821"/>
          <a:ext cx="8382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16311</xdr:rowOff>
    </xdr:from>
    <xdr:to>
      <xdr:col>50</xdr:col>
      <xdr:colOff>114300</xdr:colOff>
      <xdr:row>57</xdr:row>
      <xdr:rowOff>98171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17511"/>
          <a:ext cx="889000" cy="2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16311</xdr:rowOff>
    </xdr:from>
    <xdr:to>
      <xdr:col>45</xdr:col>
      <xdr:colOff>177800</xdr:colOff>
      <xdr:row>57</xdr:row>
      <xdr:rowOff>130839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17511"/>
          <a:ext cx="889000" cy="2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52179</xdr:rowOff>
    </xdr:from>
    <xdr:to>
      <xdr:col>41</xdr:col>
      <xdr:colOff>50800</xdr:colOff>
      <xdr:row>57</xdr:row>
      <xdr:rowOff>130839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4829"/>
          <a:ext cx="889000" cy="7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58714</xdr:rowOff>
    </xdr:from>
    <xdr:to>
      <xdr:col>55</xdr:col>
      <xdr:colOff>50800</xdr:colOff>
      <xdr:row>57</xdr:row>
      <xdr:rowOff>160314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37141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47371</xdr:rowOff>
    </xdr:from>
    <xdr:to>
      <xdr:col>50</xdr:col>
      <xdr:colOff>165100</xdr:colOff>
      <xdr:row>57</xdr:row>
      <xdr:rowOff>148971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140098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136961</xdr:rowOff>
    </xdr:from>
    <xdr:to>
      <xdr:col>46</xdr:col>
      <xdr:colOff>38100</xdr:colOff>
      <xdr:row>56</xdr:row>
      <xdr:rowOff>67111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83638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80039</xdr:rowOff>
    </xdr:from>
    <xdr:to>
      <xdr:col>41</xdr:col>
      <xdr:colOff>101600</xdr:colOff>
      <xdr:row>58</xdr:row>
      <xdr:rowOff>10189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1379</xdr:rowOff>
    </xdr:from>
    <xdr:to>
      <xdr:col>36</xdr:col>
      <xdr:colOff>165100</xdr:colOff>
      <xdr:row>57</xdr:row>
      <xdr:rowOff>102979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94106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129665</xdr:rowOff>
    </xdr:from>
    <xdr:to>
      <xdr:col>55</xdr:col>
      <xdr:colOff>0</xdr:colOff>
      <xdr:row>78</xdr:row>
      <xdr:rowOff>17467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31315"/>
          <a:ext cx="838200" cy="5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14610</xdr:rowOff>
    </xdr:from>
    <xdr:to>
      <xdr:col>50</xdr:col>
      <xdr:colOff>114300</xdr:colOff>
      <xdr:row>77</xdr:row>
      <xdr:rowOff>129665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701910"/>
          <a:ext cx="889000" cy="62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14610</xdr:rowOff>
    </xdr:from>
    <xdr:to>
      <xdr:col>45</xdr:col>
      <xdr:colOff>177800</xdr:colOff>
      <xdr:row>77</xdr:row>
      <xdr:rowOff>151609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701910"/>
          <a:ext cx="889000" cy="6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96861</xdr:rowOff>
    </xdr:from>
    <xdr:to>
      <xdr:col>41</xdr:col>
      <xdr:colOff>50800</xdr:colOff>
      <xdr:row>77</xdr:row>
      <xdr:rowOff>151609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98511"/>
          <a:ext cx="8890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138117</xdr:rowOff>
    </xdr:from>
    <xdr:to>
      <xdr:col>55</xdr:col>
      <xdr:colOff>50800</xdr:colOff>
      <xdr:row>78</xdr:row>
      <xdr:rowOff>68267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53044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78865</xdr:rowOff>
    </xdr:from>
    <xdr:to>
      <xdr:col>50</xdr:col>
      <xdr:colOff>165100</xdr:colOff>
      <xdr:row>78</xdr:row>
      <xdr:rowOff>9015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135260</xdr:rowOff>
    </xdr:from>
    <xdr:to>
      <xdr:col>46</xdr:col>
      <xdr:colOff>38100</xdr:colOff>
      <xdr:row>74</xdr:row>
      <xdr:rowOff>65410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6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81937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4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100809</xdr:rowOff>
    </xdr:from>
    <xdr:to>
      <xdr:col>41</xdr:col>
      <xdr:colOff>101600</xdr:colOff>
      <xdr:row>78</xdr:row>
      <xdr:rowOff>30959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22086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9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46061</xdr:rowOff>
    </xdr:from>
    <xdr:to>
      <xdr:col>36</xdr:col>
      <xdr:colOff>165100</xdr:colOff>
      <xdr:row>77</xdr:row>
      <xdr:rowOff>147661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138788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4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66890</xdr:rowOff>
    </xdr:from>
    <xdr:to>
      <xdr:col>55</xdr:col>
      <xdr:colOff>0</xdr:colOff>
      <xdr:row>96</xdr:row>
      <xdr:rowOff>144112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26090"/>
          <a:ext cx="8382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144112</xdr:rowOff>
    </xdr:from>
    <xdr:to>
      <xdr:col>50</xdr:col>
      <xdr:colOff>114300</xdr:colOff>
      <xdr:row>97</xdr:row>
      <xdr:rowOff>115903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03312"/>
          <a:ext cx="8890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115903</xdr:rowOff>
    </xdr:from>
    <xdr:to>
      <xdr:col>45</xdr:col>
      <xdr:colOff>177800</xdr:colOff>
      <xdr:row>97</xdr:row>
      <xdr:rowOff>132271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655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24668</xdr:rowOff>
    </xdr:from>
    <xdr:to>
      <xdr:col>41</xdr:col>
      <xdr:colOff>50800</xdr:colOff>
      <xdr:row>97</xdr:row>
      <xdr:rowOff>132271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55318"/>
          <a:ext cx="889000" cy="10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16090</xdr:rowOff>
    </xdr:from>
    <xdr:to>
      <xdr:col>55</xdr:col>
      <xdr:colOff>50800</xdr:colOff>
      <xdr:row>96</xdr:row>
      <xdr:rowOff>117690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165967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5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93312</xdr:rowOff>
    </xdr:from>
    <xdr:to>
      <xdr:col>50</xdr:col>
      <xdr:colOff>165100</xdr:colOff>
      <xdr:row>97</xdr:row>
      <xdr:rowOff>23462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4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65103</xdr:rowOff>
    </xdr:from>
    <xdr:to>
      <xdr:col>46</xdr:col>
      <xdr:colOff>38100</xdr:colOff>
      <xdr:row>97</xdr:row>
      <xdr:rowOff>166703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157830</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78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81471</xdr:rowOff>
    </xdr:from>
    <xdr:to>
      <xdr:col>41</xdr:col>
      <xdr:colOff>101600</xdr:colOff>
      <xdr:row>98</xdr:row>
      <xdr:rowOff>11621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2748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80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145318</xdr:rowOff>
    </xdr:from>
    <xdr:to>
      <xdr:col>36</xdr:col>
      <xdr:colOff>165100</xdr:colOff>
      <xdr:row>97</xdr:row>
      <xdr:rowOff>75468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9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8198</xdr:rowOff>
    </xdr:from>
    <xdr:to>
      <xdr:col>85</xdr:col>
      <xdr:colOff>127000</xdr:colOff>
      <xdr:row>38</xdr:row>
      <xdr:rowOff>10313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23298"/>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8198</xdr:rowOff>
    </xdr:from>
    <xdr:to>
      <xdr:col>81</xdr:col>
      <xdr:colOff>50800</xdr:colOff>
      <xdr:row>38</xdr:row>
      <xdr:rowOff>16313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23298"/>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119069</xdr:rowOff>
    </xdr:from>
    <xdr:to>
      <xdr:col>76</xdr:col>
      <xdr:colOff>114300</xdr:colOff>
      <xdr:row>38</xdr:row>
      <xdr:rowOff>16313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62719"/>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118440</xdr:rowOff>
    </xdr:from>
    <xdr:to>
      <xdr:col>71</xdr:col>
      <xdr:colOff>177800</xdr:colOff>
      <xdr:row>37</xdr:row>
      <xdr:rowOff>119069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6209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130963</xdr:rowOff>
    </xdr:from>
    <xdr:to>
      <xdr:col>85</xdr:col>
      <xdr:colOff>177800</xdr:colOff>
      <xdr:row>38</xdr:row>
      <xdr:rowOff>61113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73900</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128848</xdr:rowOff>
    </xdr:from>
    <xdr:to>
      <xdr:col>81</xdr:col>
      <xdr:colOff>101600</xdr:colOff>
      <xdr:row>38</xdr:row>
      <xdr:rowOff>58998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50125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65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136963</xdr:rowOff>
    </xdr:from>
    <xdr:to>
      <xdr:col>76</xdr:col>
      <xdr:colOff>165100</xdr:colOff>
      <xdr:row>38</xdr:row>
      <xdr:rowOff>67113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58240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7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68269</xdr:rowOff>
    </xdr:from>
    <xdr:to>
      <xdr:col>72</xdr:col>
      <xdr:colOff>38100</xdr:colOff>
      <xdr:row>37</xdr:row>
      <xdr:rowOff>169869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14946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8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67640</xdr:rowOff>
    </xdr:from>
    <xdr:to>
      <xdr:col>67</xdr:col>
      <xdr:colOff>101600</xdr:colOff>
      <xdr:row>37</xdr:row>
      <xdr:rowOff>169240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70720</xdr:rowOff>
    </xdr:from>
    <xdr:to>
      <xdr:col>85</xdr:col>
      <xdr:colOff>127000</xdr:colOff>
      <xdr:row>76</xdr:row>
      <xdr:rowOff>101295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100920"/>
          <a:ext cx="8382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70720</xdr:rowOff>
    </xdr:from>
    <xdr:to>
      <xdr:col>81</xdr:col>
      <xdr:colOff>50800</xdr:colOff>
      <xdr:row>76</xdr:row>
      <xdr:rowOff>80341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00920"/>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74492</xdr:rowOff>
    </xdr:from>
    <xdr:to>
      <xdr:col>76</xdr:col>
      <xdr:colOff>114300</xdr:colOff>
      <xdr:row>76</xdr:row>
      <xdr:rowOff>80341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04692"/>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74492</xdr:rowOff>
    </xdr:from>
    <xdr:to>
      <xdr:col>71</xdr:col>
      <xdr:colOff>177800</xdr:colOff>
      <xdr:row>76</xdr:row>
      <xdr:rowOff>93580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0469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50495</xdr:rowOff>
    </xdr:from>
    <xdr:to>
      <xdr:col>85</xdr:col>
      <xdr:colOff>177800</xdr:colOff>
      <xdr:row>76</xdr:row>
      <xdr:rowOff>152095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28922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19920</xdr:rowOff>
    </xdr:from>
    <xdr:to>
      <xdr:col>81</xdr:col>
      <xdr:colOff>101600</xdr:colOff>
      <xdr:row>76</xdr:row>
      <xdr:rowOff>121520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112647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29541</xdr:rowOff>
    </xdr:from>
    <xdr:to>
      <xdr:col>76</xdr:col>
      <xdr:colOff>165100</xdr:colOff>
      <xdr:row>76</xdr:row>
      <xdr:rowOff>131141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122268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23692</xdr:rowOff>
    </xdr:from>
    <xdr:to>
      <xdr:col>72</xdr:col>
      <xdr:colOff>38100</xdr:colOff>
      <xdr:row>76</xdr:row>
      <xdr:rowOff>125292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116419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42780</xdr:rowOff>
    </xdr:from>
    <xdr:to>
      <xdr:col>67</xdr:col>
      <xdr:colOff>101600</xdr:colOff>
      <xdr:row>76</xdr:row>
      <xdr:rowOff>144380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135507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6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43441</xdr:rowOff>
    </xdr:from>
    <xdr:to>
      <xdr:col>85</xdr:col>
      <xdr:colOff>127000</xdr:colOff>
      <xdr:row>98</xdr:row>
      <xdr:rowOff>128042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5541"/>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43441</xdr:rowOff>
    </xdr:from>
    <xdr:to>
      <xdr:col>81</xdr:col>
      <xdr:colOff>50800</xdr:colOff>
      <xdr:row>98</xdr:row>
      <xdr:rowOff>132358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5541"/>
          <a:ext cx="889000" cy="8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132358</xdr:rowOff>
    </xdr:from>
    <xdr:to>
      <xdr:col>76</xdr:col>
      <xdr:colOff>114300</xdr:colOff>
      <xdr:row>98</xdr:row>
      <xdr:rowOff>132933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34458"/>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131132</xdr:rowOff>
    </xdr:from>
    <xdr:to>
      <xdr:col>71</xdr:col>
      <xdr:colOff>177800</xdr:colOff>
      <xdr:row>98</xdr:row>
      <xdr:rowOff>132933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3323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77242</xdr:rowOff>
    </xdr:from>
    <xdr:to>
      <xdr:col>85</xdr:col>
      <xdr:colOff>177800</xdr:colOff>
      <xdr:row>99</xdr:row>
      <xdr:rowOff>7392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163619</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164091</xdr:rowOff>
    </xdr:from>
    <xdr:to>
      <xdr:col>81</xdr:col>
      <xdr:colOff>101600</xdr:colOff>
      <xdr:row>98</xdr:row>
      <xdr:rowOff>94241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85368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81558</xdr:rowOff>
    </xdr:from>
    <xdr:to>
      <xdr:col>76</xdr:col>
      <xdr:colOff>165100</xdr:colOff>
      <xdr:row>99</xdr:row>
      <xdr:rowOff>11708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2835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7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82133</xdr:rowOff>
    </xdr:from>
    <xdr:to>
      <xdr:col>72</xdr:col>
      <xdr:colOff>38100</xdr:colOff>
      <xdr:row>99</xdr:row>
      <xdr:rowOff>12283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3410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7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80332</xdr:rowOff>
    </xdr:from>
    <xdr:to>
      <xdr:col>67</xdr:col>
      <xdr:colOff>101600</xdr:colOff>
      <xdr:row>99</xdr:row>
      <xdr:rowOff>10482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1609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122174</xdr:rowOff>
    </xdr:from>
    <xdr:to>
      <xdr:col>116</xdr:col>
      <xdr:colOff>63500</xdr:colOff>
      <xdr:row>38</xdr:row>
      <xdr:rowOff>145986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37274"/>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122174</xdr:rowOff>
    </xdr:from>
    <xdr:to>
      <xdr:col>111</xdr:col>
      <xdr:colOff>177800</xdr:colOff>
      <xdr:row>38</xdr:row>
      <xdr:rowOff>165989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637274"/>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53022</xdr:rowOff>
    </xdr:from>
    <xdr:to>
      <xdr:col>107</xdr:col>
      <xdr:colOff>50800</xdr:colOff>
      <xdr:row>38</xdr:row>
      <xdr:rowOff>165989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568122"/>
          <a:ext cx="889000" cy="1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57214</xdr:rowOff>
    </xdr:from>
    <xdr:to>
      <xdr:col>102</xdr:col>
      <xdr:colOff>114300</xdr:colOff>
      <xdr:row>38</xdr:row>
      <xdr:rowOff>53022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400864"/>
          <a:ext cx="889000" cy="1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95186</xdr:rowOff>
    </xdr:from>
    <xdr:to>
      <xdr:col>116</xdr:col>
      <xdr:colOff>114300</xdr:colOff>
      <xdr:row>39</xdr:row>
      <xdr:rowOff>25336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10113</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2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71374</xdr:rowOff>
    </xdr:from>
    <xdr:to>
      <xdr:col>112</xdr:col>
      <xdr:colOff>38100</xdr:colOff>
      <xdr:row>39</xdr:row>
      <xdr:rowOff>1524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164101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115189</xdr:rowOff>
    </xdr:from>
    <xdr:to>
      <xdr:col>107</xdr:col>
      <xdr:colOff>101600</xdr:colOff>
      <xdr:row>39</xdr:row>
      <xdr:rowOff>45339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36466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2222</xdr:rowOff>
    </xdr:from>
    <xdr:to>
      <xdr:col>102</xdr:col>
      <xdr:colOff>165100</xdr:colOff>
      <xdr:row>38</xdr:row>
      <xdr:rowOff>103822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94949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1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6414</xdr:rowOff>
    </xdr:from>
    <xdr:to>
      <xdr:col>98</xdr:col>
      <xdr:colOff>38100</xdr:colOff>
      <xdr:row>37</xdr:row>
      <xdr:rowOff>108014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3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124541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12332</xdr:rowOff>
    </xdr:from>
    <xdr:to>
      <xdr:col>116</xdr:col>
      <xdr:colOff>63500</xdr:colOff>
      <xdr:row>59</xdr:row>
      <xdr:rowOff>12846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27882"/>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12770</xdr:rowOff>
    </xdr:from>
    <xdr:to>
      <xdr:col>111</xdr:col>
      <xdr:colOff>177800</xdr:colOff>
      <xdr:row>59</xdr:row>
      <xdr:rowOff>12846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2832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12770</xdr:rowOff>
    </xdr:from>
    <xdr:to>
      <xdr:col>107</xdr:col>
      <xdr:colOff>50800</xdr:colOff>
      <xdr:row>59</xdr:row>
      <xdr:rowOff>13151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2832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13151</xdr:rowOff>
    </xdr:from>
    <xdr:to>
      <xdr:col>102</xdr:col>
      <xdr:colOff>114300</xdr:colOff>
      <xdr:row>59</xdr:row>
      <xdr:rowOff>13151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287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132982</xdr:rowOff>
    </xdr:from>
    <xdr:to>
      <xdr:col>116</xdr:col>
      <xdr:colOff>114300</xdr:colOff>
      <xdr:row>59</xdr:row>
      <xdr:rowOff>63132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65537</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133496</xdr:rowOff>
    </xdr:from>
    <xdr:to>
      <xdr:col>112</xdr:col>
      <xdr:colOff>38100</xdr:colOff>
      <xdr:row>59</xdr:row>
      <xdr:rowOff>63646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54773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133420</xdr:rowOff>
    </xdr:from>
    <xdr:to>
      <xdr:col>107</xdr:col>
      <xdr:colOff>101600</xdr:colOff>
      <xdr:row>59</xdr:row>
      <xdr:rowOff>63570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54697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133801</xdr:rowOff>
    </xdr:from>
    <xdr:to>
      <xdr:col>102</xdr:col>
      <xdr:colOff>165100</xdr:colOff>
      <xdr:row>59</xdr:row>
      <xdr:rowOff>63951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55078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133801</xdr:rowOff>
    </xdr:from>
    <xdr:to>
      <xdr:col>98</xdr:col>
      <xdr:colOff>38100</xdr:colOff>
      <xdr:row>59</xdr:row>
      <xdr:rowOff>63951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55078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56359</xdr:rowOff>
    </xdr:from>
    <xdr:to>
      <xdr:col>116</xdr:col>
      <xdr:colOff>63500</xdr:colOff>
      <xdr:row>77</xdr:row>
      <xdr:rowOff>85717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58009"/>
          <a:ext cx="8382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85717</xdr:rowOff>
    </xdr:from>
    <xdr:to>
      <xdr:col>111</xdr:col>
      <xdr:colOff>177800</xdr:colOff>
      <xdr:row>77</xdr:row>
      <xdr:rowOff>115860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87367"/>
          <a:ext cx="8890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115860</xdr:rowOff>
    </xdr:from>
    <xdr:to>
      <xdr:col>107</xdr:col>
      <xdr:colOff>50800</xdr:colOff>
      <xdr:row>77</xdr:row>
      <xdr:rowOff>119943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17510"/>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119943</xdr:rowOff>
    </xdr:from>
    <xdr:to>
      <xdr:col>102</xdr:col>
      <xdr:colOff>114300</xdr:colOff>
      <xdr:row>77</xdr:row>
      <xdr:rowOff>142770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21593"/>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5559</xdr:rowOff>
    </xdr:from>
    <xdr:to>
      <xdr:col>116</xdr:col>
      <xdr:colOff>114300</xdr:colOff>
      <xdr:row>77</xdr:row>
      <xdr:rowOff>107159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155436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34917</xdr:rowOff>
    </xdr:from>
    <xdr:to>
      <xdr:col>112</xdr:col>
      <xdr:colOff>38100</xdr:colOff>
      <xdr:row>77</xdr:row>
      <xdr:rowOff>136517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127644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65060</xdr:rowOff>
    </xdr:from>
    <xdr:to>
      <xdr:col>107</xdr:col>
      <xdr:colOff>101600</xdr:colOff>
      <xdr:row>77</xdr:row>
      <xdr:rowOff>166660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157787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69143</xdr:rowOff>
    </xdr:from>
    <xdr:to>
      <xdr:col>102</xdr:col>
      <xdr:colOff>165100</xdr:colOff>
      <xdr:row>77</xdr:row>
      <xdr:rowOff>170743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161870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91970</xdr:rowOff>
    </xdr:from>
    <xdr:to>
      <xdr:col>98</xdr:col>
      <xdr:colOff>38100</xdr:colOff>
      <xdr:row>78</xdr:row>
      <xdr:rowOff>22120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13247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〇扶助費</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決算における人口一人当たりのコストは、１２３，６９８円で類似団体平均値を下回っているものの、前年度と比較して増加している。これは、子どものための教育・保育給付費や障害者自立支援給付事業費などの経常的経費の増加に加え、物価高への支援として、定額減税の実施があったことなどが要因である。依然として、子育て支援や介護に係る社会保障費は増加傾向にあるため、市全体として事務の効率化を図り、経常的経費の削減に努め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〇普通建設事業費</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決算における人口一人当たりのコストは、３０，５２３円で類似団体平均値を下回っており、前年度と比較して減少している。これは近隣３市と共同整備した「きみさらづ聖苑」の供用開始に伴う、既存施設の解体費用などの減が要因である。今後についても、公共施設やインフラの老朽化に伴う更新整備などに費用を要することが見込まれているため、公共施設等総合管理計画や公共施設再配置計画に基づいて公共施設などの総保有量の削減やより効率的な維持更新手法への転換などに取り組み、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136,843
133,441
138.90
55,442,381
52,713,714
1,587,000
29,505,206
27,146,946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35116</xdr:rowOff>
    </xdr:from>
    <xdr:to>
      <xdr:col>24</xdr:col>
      <xdr:colOff>63500</xdr:colOff>
      <xdr:row>37</xdr:row>
      <xdr:rowOff>44831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78766"/>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44831</xdr:rowOff>
    </xdr:from>
    <xdr:to>
      <xdr:col>19</xdr:col>
      <xdr:colOff>177800</xdr:colOff>
      <xdr:row>37</xdr:row>
      <xdr:rowOff>79121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3884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79121</xdr:rowOff>
    </xdr:from>
    <xdr:to>
      <xdr:col>15</xdr:col>
      <xdr:colOff>50800</xdr:colOff>
      <xdr:row>37</xdr:row>
      <xdr:rowOff>88265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227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71120</xdr:rowOff>
    </xdr:from>
    <xdr:to>
      <xdr:col>10</xdr:col>
      <xdr:colOff>114300</xdr:colOff>
      <xdr:row>37</xdr:row>
      <xdr:rowOff>88265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4147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155766</xdr:rowOff>
    </xdr:from>
    <xdr:to>
      <xdr:col>24</xdr:col>
      <xdr:colOff>114300</xdr:colOff>
      <xdr:row>37</xdr:row>
      <xdr:rowOff>85916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134193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165481</xdr:rowOff>
    </xdr:from>
    <xdr:to>
      <xdr:col>20</xdr:col>
      <xdr:colOff>38100</xdr:colOff>
      <xdr:row>37</xdr:row>
      <xdr:rowOff>95631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86758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28321</xdr:rowOff>
    </xdr:from>
    <xdr:to>
      <xdr:col>15</xdr:col>
      <xdr:colOff>101600</xdr:colOff>
      <xdr:row>37</xdr:row>
      <xdr:rowOff>129921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121048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6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37465</xdr:rowOff>
    </xdr:from>
    <xdr:to>
      <xdr:col>10</xdr:col>
      <xdr:colOff>165100</xdr:colOff>
      <xdr:row>37</xdr:row>
      <xdr:rowOff>139065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130192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20320</xdr:rowOff>
    </xdr:from>
    <xdr:to>
      <xdr:col>6</xdr:col>
      <xdr:colOff>38100</xdr:colOff>
      <xdr:row>37</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113047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169460</xdr:rowOff>
    </xdr:from>
    <xdr:to>
      <xdr:col>24</xdr:col>
      <xdr:colOff>63500</xdr:colOff>
      <xdr:row>58</xdr:row>
      <xdr:rowOff>64704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42110"/>
          <a:ext cx="838200" cy="6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169460</xdr:rowOff>
    </xdr:from>
    <xdr:to>
      <xdr:col>19</xdr:col>
      <xdr:colOff>177800</xdr:colOff>
      <xdr:row>58</xdr:row>
      <xdr:rowOff>68742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42110"/>
          <a:ext cx="8890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68742</xdr:rowOff>
    </xdr:from>
    <xdr:to>
      <xdr:col>15</xdr:col>
      <xdr:colOff>50800</xdr:colOff>
      <xdr:row>58</xdr:row>
      <xdr:rowOff>71394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10012842"/>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41166</xdr:rowOff>
    </xdr:from>
    <xdr:to>
      <xdr:col>10</xdr:col>
      <xdr:colOff>114300</xdr:colOff>
      <xdr:row>58</xdr:row>
      <xdr:rowOff>71394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2366"/>
          <a:ext cx="889000" cy="3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13904</xdr:rowOff>
    </xdr:from>
    <xdr:to>
      <xdr:col>24</xdr:col>
      <xdr:colOff>114300</xdr:colOff>
      <xdr:row>58</xdr:row>
      <xdr:rowOff>115504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100281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118660</xdr:rowOff>
    </xdr:from>
    <xdr:to>
      <xdr:col>20</xdr:col>
      <xdr:colOff>38100</xdr:colOff>
      <xdr:row>58</xdr:row>
      <xdr:rowOff>48810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17942</xdr:rowOff>
    </xdr:from>
    <xdr:to>
      <xdr:col>15</xdr:col>
      <xdr:colOff>101600</xdr:colOff>
      <xdr:row>58</xdr:row>
      <xdr:rowOff>119542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110669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20594</xdr:rowOff>
    </xdr:from>
    <xdr:to>
      <xdr:col>10</xdr:col>
      <xdr:colOff>165100</xdr:colOff>
      <xdr:row>58</xdr:row>
      <xdr:rowOff>122194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113321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161816</xdr:rowOff>
    </xdr:from>
    <xdr:to>
      <xdr:col>6</xdr:col>
      <xdr:colOff>38100</xdr:colOff>
      <xdr:row>56</xdr:row>
      <xdr:rowOff>91966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83093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151733</xdr:rowOff>
    </xdr:from>
    <xdr:to>
      <xdr:col>24</xdr:col>
      <xdr:colOff>63500</xdr:colOff>
      <xdr:row>77</xdr:row>
      <xdr:rowOff>14326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81933"/>
          <a:ext cx="8382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xdr:rowOff>
    </xdr:from>
    <xdr:to>
      <xdr:col>19</xdr:col>
      <xdr:colOff>177800</xdr:colOff>
      <xdr:row>77</xdr:row>
      <xdr:rowOff>58803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15976"/>
          <a:ext cx="889000" cy="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23237</xdr:rowOff>
    </xdr:from>
    <xdr:to>
      <xdr:col>15</xdr:col>
      <xdr:colOff>50800</xdr:colOff>
      <xdr:row>77</xdr:row>
      <xdr:rowOff>58803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24887"/>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23237</xdr:rowOff>
    </xdr:from>
    <xdr:to>
      <xdr:col>10</xdr:col>
      <xdr:colOff>114300</xdr:colOff>
      <xdr:row>77</xdr:row>
      <xdr:rowOff>123740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4887"/>
          <a:ext cx="889000" cy="10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100933</xdr:rowOff>
    </xdr:from>
    <xdr:to>
      <xdr:col>24</xdr:col>
      <xdr:colOff>114300</xdr:colOff>
      <xdr:row>77</xdr:row>
      <xdr:rowOff>31083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15860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134976</xdr:rowOff>
    </xdr:from>
    <xdr:to>
      <xdr:col>20</xdr:col>
      <xdr:colOff>38100</xdr:colOff>
      <xdr:row>77</xdr:row>
      <xdr:rowOff>65126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56253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5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8003</xdr:rowOff>
    </xdr:from>
    <xdr:to>
      <xdr:col>15</xdr:col>
      <xdr:colOff>101600</xdr:colOff>
      <xdr:row>77</xdr:row>
      <xdr:rowOff>109603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100730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0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143887</xdr:rowOff>
    </xdr:from>
    <xdr:to>
      <xdr:col>10</xdr:col>
      <xdr:colOff>165100</xdr:colOff>
      <xdr:row>77</xdr:row>
      <xdr:rowOff>74037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65164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72940</xdr:rowOff>
    </xdr:from>
    <xdr:to>
      <xdr:col>6</xdr:col>
      <xdr:colOff>38100</xdr:colOff>
      <xdr:row>78</xdr:row>
      <xdr:rowOff>3090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165667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64700</xdr:rowOff>
    </xdr:from>
    <xdr:to>
      <xdr:col>24</xdr:col>
      <xdr:colOff>63500</xdr:colOff>
      <xdr:row>96</xdr:row>
      <xdr:rowOff>128575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523900"/>
          <a:ext cx="838200" cy="6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65348</xdr:rowOff>
    </xdr:from>
    <xdr:to>
      <xdr:col>19</xdr:col>
      <xdr:colOff>177800</xdr:colOff>
      <xdr:row>96</xdr:row>
      <xdr:rowOff>64700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181648"/>
          <a:ext cx="889000" cy="3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65348</xdr:rowOff>
    </xdr:from>
    <xdr:to>
      <xdr:col>15</xdr:col>
      <xdr:colOff>50800</xdr:colOff>
      <xdr:row>96</xdr:row>
      <xdr:rowOff>117373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181648"/>
          <a:ext cx="889000" cy="39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117373</xdr:rowOff>
    </xdr:from>
    <xdr:to>
      <xdr:col>10</xdr:col>
      <xdr:colOff>114300</xdr:colOff>
      <xdr:row>96</xdr:row>
      <xdr:rowOff>169456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576573"/>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77775</xdr:rowOff>
    </xdr:from>
    <xdr:to>
      <xdr:col>24</xdr:col>
      <xdr:colOff>114300</xdr:colOff>
      <xdr:row>97</xdr:row>
      <xdr:rowOff>7925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100652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13900</xdr:rowOff>
    </xdr:from>
    <xdr:to>
      <xdr:col>20</xdr:col>
      <xdr:colOff>38100</xdr:colOff>
      <xdr:row>96</xdr:row>
      <xdr:rowOff>115500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132027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2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14548</xdr:rowOff>
    </xdr:from>
    <xdr:to>
      <xdr:col>15</xdr:col>
      <xdr:colOff>101600</xdr:colOff>
      <xdr:row>94</xdr:row>
      <xdr:rowOff>116148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1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132675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9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66573</xdr:rowOff>
    </xdr:from>
    <xdr:to>
      <xdr:col>10</xdr:col>
      <xdr:colOff>165100</xdr:colOff>
      <xdr:row>96</xdr:row>
      <xdr:rowOff>168173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13250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118656</xdr:rowOff>
    </xdr:from>
    <xdr:to>
      <xdr:col>6</xdr:col>
      <xdr:colOff>38100</xdr:colOff>
      <xdr:row>97</xdr:row>
      <xdr:rowOff>48806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5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65333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3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41402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2757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37973</xdr:rowOff>
    </xdr:from>
    <xdr:to>
      <xdr:col>50</xdr:col>
      <xdr:colOff>114300</xdr:colOff>
      <xdr:row>39</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72452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37973</xdr:rowOff>
    </xdr:from>
    <xdr:to>
      <xdr:col>45</xdr:col>
      <xdr:colOff>177800</xdr:colOff>
      <xdr:row>39</xdr:row>
      <xdr:rowOff>40259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7245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40259</xdr:rowOff>
    </xdr:from>
    <xdr:to>
      <xdr:col>41</xdr:col>
      <xdr:colOff>50800</xdr:colOff>
      <xdr:row>39</xdr:row>
      <xdr:rowOff>42926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72680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920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158623</xdr:rowOff>
    </xdr:from>
    <xdr:to>
      <xdr:col>46</xdr:col>
      <xdr:colOff>38100</xdr:colOff>
      <xdr:row>39</xdr:row>
      <xdr:rowOff>88773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79900</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93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160909</xdr:rowOff>
    </xdr:from>
    <xdr:to>
      <xdr:col>41</xdr:col>
      <xdr:colOff>101600</xdr:colOff>
      <xdr:row>39</xdr:row>
      <xdr:rowOff>91059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82186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45242</xdr:rowOff>
    </xdr:from>
    <xdr:to>
      <xdr:col>55</xdr:col>
      <xdr:colOff>0</xdr:colOff>
      <xdr:row>57</xdr:row>
      <xdr:rowOff>83739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17892"/>
          <a:ext cx="838200" cy="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45242</xdr:rowOff>
    </xdr:from>
    <xdr:to>
      <xdr:col>50</xdr:col>
      <xdr:colOff>114300</xdr:colOff>
      <xdr:row>57</xdr:row>
      <xdr:rowOff>69931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81789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63850</xdr:rowOff>
    </xdr:from>
    <xdr:to>
      <xdr:col>45</xdr:col>
      <xdr:colOff>177800</xdr:colOff>
      <xdr:row>57</xdr:row>
      <xdr:rowOff>69931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836500"/>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77064</xdr:rowOff>
    </xdr:from>
    <xdr:to>
      <xdr:col>41</xdr:col>
      <xdr:colOff>50800</xdr:colOff>
      <xdr:row>57</xdr:row>
      <xdr:rowOff>63850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678264"/>
          <a:ext cx="889000" cy="15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32939</xdr:rowOff>
    </xdr:from>
    <xdr:to>
      <xdr:col>55</xdr:col>
      <xdr:colOff>50800</xdr:colOff>
      <xdr:row>57</xdr:row>
      <xdr:rowOff>134539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55816</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5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165892</xdr:rowOff>
    </xdr:from>
    <xdr:to>
      <xdr:col>50</xdr:col>
      <xdr:colOff>165100</xdr:colOff>
      <xdr:row>57</xdr:row>
      <xdr:rowOff>96042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7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112569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4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19131</xdr:rowOff>
    </xdr:from>
    <xdr:to>
      <xdr:col>46</xdr:col>
      <xdr:colOff>38100</xdr:colOff>
      <xdr:row>57</xdr:row>
      <xdr:rowOff>120731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137258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56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13050</xdr:rowOff>
    </xdr:from>
    <xdr:to>
      <xdr:col>41</xdr:col>
      <xdr:colOff>101600</xdr:colOff>
      <xdr:row>57</xdr:row>
      <xdr:rowOff>114650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131177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26264</xdr:rowOff>
    </xdr:from>
    <xdr:to>
      <xdr:col>36</xdr:col>
      <xdr:colOff>165100</xdr:colOff>
      <xdr:row>56</xdr:row>
      <xdr:rowOff>127864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144391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80587</xdr:rowOff>
    </xdr:from>
    <xdr:to>
      <xdr:col>55</xdr:col>
      <xdr:colOff>0</xdr:colOff>
      <xdr:row>78</xdr:row>
      <xdr:rowOff>91827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53687"/>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80587</xdr:rowOff>
    </xdr:from>
    <xdr:to>
      <xdr:col>50</xdr:col>
      <xdr:colOff>114300</xdr:colOff>
      <xdr:row>78</xdr:row>
      <xdr:rowOff>102076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53687"/>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102076</xdr:rowOff>
    </xdr:from>
    <xdr:to>
      <xdr:col>45</xdr:col>
      <xdr:colOff>177800</xdr:colOff>
      <xdr:row>78</xdr:row>
      <xdr:rowOff>106077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7517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82550</xdr:rowOff>
    </xdr:from>
    <xdr:to>
      <xdr:col>41</xdr:col>
      <xdr:colOff>50800</xdr:colOff>
      <xdr:row>78</xdr:row>
      <xdr:rowOff>106077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5650"/>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41027</xdr:rowOff>
    </xdr:from>
    <xdr:to>
      <xdr:col>55</xdr:col>
      <xdr:colOff>50800</xdr:colOff>
      <xdr:row>78</xdr:row>
      <xdr:rowOff>142627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148899</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29787</xdr:rowOff>
    </xdr:from>
    <xdr:to>
      <xdr:col>50</xdr:col>
      <xdr:colOff>165100</xdr:colOff>
      <xdr:row>78</xdr:row>
      <xdr:rowOff>131387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122514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51276</xdr:rowOff>
    </xdr:from>
    <xdr:to>
      <xdr:col>46</xdr:col>
      <xdr:colOff>38100</xdr:colOff>
      <xdr:row>78</xdr:row>
      <xdr:rowOff>152876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144003</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1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55277</xdr:rowOff>
    </xdr:from>
    <xdr:to>
      <xdr:col>41</xdr:col>
      <xdr:colOff>101600</xdr:colOff>
      <xdr:row>78</xdr:row>
      <xdr:rowOff>156877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148004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2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31750</xdr:rowOff>
    </xdr:from>
    <xdr:to>
      <xdr:col>36</xdr:col>
      <xdr:colOff>165100</xdr:colOff>
      <xdr:row>78</xdr:row>
      <xdr:rowOff>133350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124477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10483</xdr:rowOff>
    </xdr:from>
    <xdr:to>
      <xdr:col>55</xdr:col>
      <xdr:colOff>0</xdr:colOff>
      <xdr:row>97</xdr:row>
      <xdr:rowOff>65557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41133"/>
          <a:ext cx="838200" cy="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65557</xdr:rowOff>
    </xdr:from>
    <xdr:to>
      <xdr:col>50</xdr:col>
      <xdr:colOff>114300</xdr:colOff>
      <xdr:row>97</xdr:row>
      <xdr:rowOff>151854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96207"/>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101791</xdr:rowOff>
    </xdr:from>
    <xdr:to>
      <xdr:col>45</xdr:col>
      <xdr:colOff>177800</xdr:colOff>
      <xdr:row>97</xdr:row>
      <xdr:rowOff>151854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32441"/>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101791</xdr:rowOff>
    </xdr:from>
    <xdr:to>
      <xdr:col>41</xdr:col>
      <xdr:colOff>50800</xdr:colOff>
      <xdr:row>97</xdr:row>
      <xdr:rowOff>153378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2441"/>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131133</xdr:rowOff>
    </xdr:from>
    <xdr:to>
      <xdr:col>55</xdr:col>
      <xdr:colOff>50800</xdr:colOff>
      <xdr:row>97</xdr:row>
      <xdr:rowOff>61283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109560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14757</xdr:rowOff>
    </xdr:from>
    <xdr:to>
      <xdr:col>50</xdr:col>
      <xdr:colOff>165100</xdr:colOff>
      <xdr:row>97</xdr:row>
      <xdr:rowOff>116357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101054</xdr:rowOff>
    </xdr:from>
    <xdr:to>
      <xdr:col>46</xdr:col>
      <xdr:colOff>38100</xdr:colOff>
      <xdr:row>98</xdr:row>
      <xdr:rowOff>31204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22331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50991</xdr:rowOff>
    </xdr:from>
    <xdr:to>
      <xdr:col>41</xdr:col>
      <xdr:colOff>101600</xdr:colOff>
      <xdr:row>97</xdr:row>
      <xdr:rowOff>152591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102578</xdr:rowOff>
    </xdr:from>
    <xdr:to>
      <xdr:col>36</xdr:col>
      <xdr:colOff>165100</xdr:colOff>
      <xdr:row>98</xdr:row>
      <xdr:rowOff>32728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23855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38110</xdr:rowOff>
    </xdr:from>
    <xdr:to>
      <xdr:col>85</xdr:col>
      <xdr:colOff>127000</xdr:colOff>
      <xdr:row>36</xdr:row>
      <xdr:rowOff>168504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210310"/>
          <a:ext cx="8382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94529</xdr:rowOff>
    </xdr:from>
    <xdr:to>
      <xdr:col>81</xdr:col>
      <xdr:colOff>50800</xdr:colOff>
      <xdr:row>36</xdr:row>
      <xdr:rowOff>168504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923829"/>
          <a:ext cx="889000" cy="4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94529</xdr:rowOff>
    </xdr:from>
    <xdr:to>
      <xdr:col>76</xdr:col>
      <xdr:colOff>114300</xdr:colOff>
      <xdr:row>36</xdr:row>
      <xdr:rowOff>34361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923829"/>
          <a:ext cx="889000" cy="2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164023</xdr:rowOff>
    </xdr:from>
    <xdr:to>
      <xdr:col>71</xdr:col>
      <xdr:colOff>177800</xdr:colOff>
      <xdr:row>36</xdr:row>
      <xdr:rowOff>34361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164773"/>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158760</xdr:rowOff>
    </xdr:from>
    <xdr:to>
      <xdr:col>85</xdr:col>
      <xdr:colOff>177800</xdr:colOff>
      <xdr:row>36</xdr:row>
      <xdr:rowOff>88910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137187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117704</xdr:rowOff>
    </xdr:from>
    <xdr:to>
      <xdr:col>81</xdr:col>
      <xdr:colOff>101600</xdr:colOff>
      <xdr:row>37</xdr:row>
      <xdr:rowOff>47854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38981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43729</xdr:rowOff>
    </xdr:from>
    <xdr:to>
      <xdr:col>76</xdr:col>
      <xdr:colOff>165100</xdr:colOff>
      <xdr:row>34</xdr:row>
      <xdr:rowOff>145329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161856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6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155011</xdr:rowOff>
    </xdr:from>
    <xdr:to>
      <xdr:col>72</xdr:col>
      <xdr:colOff>38100</xdr:colOff>
      <xdr:row>36</xdr:row>
      <xdr:rowOff>85161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101688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3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113223</xdr:rowOff>
    </xdr:from>
    <xdr:to>
      <xdr:col>67</xdr:col>
      <xdr:colOff>101600</xdr:colOff>
      <xdr:row>36</xdr:row>
      <xdr:rowOff>43373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1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59900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8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154284</xdr:rowOff>
    </xdr:from>
    <xdr:to>
      <xdr:col>85</xdr:col>
      <xdr:colOff>127000</xdr:colOff>
      <xdr:row>59</xdr:row>
      <xdr:rowOff>16804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10098384"/>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57290</xdr:rowOff>
    </xdr:from>
    <xdr:to>
      <xdr:col>81</xdr:col>
      <xdr:colOff>50800</xdr:colOff>
      <xdr:row>58</xdr:row>
      <xdr:rowOff>154284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01390"/>
          <a:ext cx="889000" cy="9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57290</xdr:rowOff>
    </xdr:from>
    <xdr:to>
      <xdr:col>76</xdr:col>
      <xdr:colOff>114300</xdr:colOff>
      <xdr:row>59</xdr:row>
      <xdr:rowOff>72172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01390"/>
          <a:ext cx="889000" cy="18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31183</xdr:rowOff>
    </xdr:from>
    <xdr:to>
      <xdr:col>71</xdr:col>
      <xdr:colOff>177800</xdr:colOff>
      <xdr:row>59</xdr:row>
      <xdr:rowOff>72172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75283"/>
          <a:ext cx="889000" cy="2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137454</xdr:rowOff>
    </xdr:from>
    <xdr:to>
      <xdr:col>85</xdr:col>
      <xdr:colOff>177800</xdr:colOff>
      <xdr:row>59</xdr:row>
      <xdr:rowOff>67604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52381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103484</xdr:rowOff>
    </xdr:from>
    <xdr:to>
      <xdr:col>81</xdr:col>
      <xdr:colOff>101600</xdr:colOff>
      <xdr:row>59</xdr:row>
      <xdr:rowOff>33634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24761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4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6490</xdr:rowOff>
    </xdr:from>
    <xdr:to>
      <xdr:col>76</xdr:col>
      <xdr:colOff>165100</xdr:colOff>
      <xdr:row>58</xdr:row>
      <xdr:rowOff>108090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99217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21372</xdr:rowOff>
    </xdr:from>
    <xdr:to>
      <xdr:col>72</xdr:col>
      <xdr:colOff>38100</xdr:colOff>
      <xdr:row>59</xdr:row>
      <xdr:rowOff>122972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1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114099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2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151833</xdr:rowOff>
    </xdr:from>
    <xdr:to>
      <xdr:col>67</xdr:col>
      <xdr:colOff>101600</xdr:colOff>
      <xdr:row>58</xdr:row>
      <xdr:rowOff>81983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73110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8198</xdr:rowOff>
    </xdr:from>
    <xdr:to>
      <xdr:col>85</xdr:col>
      <xdr:colOff>127000</xdr:colOff>
      <xdr:row>78</xdr:row>
      <xdr:rowOff>10313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81298"/>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8198</xdr:rowOff>
    </xdr:from>
    <xdr:to>
      <xdr:col>81</xdr:col>
      <xdr:colOff>50800</xdr:colOff>
      <xdr:row>78</xdr:row>
      <xdr:rowOff>16314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38129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119069</xdr:rowOff>
    </xdr:from>
    <xdr:to>
      <xdr:col>76</xdr:col>
      <xdr:colOff>114300</xdr:colOff>
      <xdr:row>78</xdr:row>
      <xdr:rowOff>16314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20719"/>
          <a:ext cx="8890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118441</xdr:rowOff>
    </xdr:from>
    <xdr:to>
      <xdr:col>71</xdr:col>
      <xdr:colOff>177800</xdr:colOff>
      <xdr:row>77</xdr:row>
      <xdr:rowOff>119069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20091"/>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130963</xdr:rowOff>
    </xdr:from>
    <xdr:to>
      <xdr:col>85</xdr:col>
      <xdr:colOff>177800</xdr:colOff>
      <xdr:row>78</xdr:row>
      <xdr:rowOff>61113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78565"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128848</xdr:rowOff>
    </xdr:from>
    <xdr:to>
      <xdr:col>81</xdr:col>
      <xdr:colOff>101600</xdr:colOff>
      <xdr:row>78</xdr:row>
      <xdr:rowOff>58998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50125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2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136964</xdr:rowOff>
    </xdr:from>
    <xdr:to>
      <xdr:col>76</xdr:col>
      <xdr:colOff>165100</xdr:colOff>
      <xdr:row>78</xdr:row>
      <xdr:rowOff>67114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58241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431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68269</xdr:rowOff>
    </xdr:from>
    <xdr:to>
      <xdr:col>72</xdr:col>
      <xdr:colOff>38100</xdr:colOff>
      <xdr:row>77</xdr:row>
      <xdr:rowOff>169869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2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14946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67641</xdr:rowOff>
    </xdr:from>
    <xdr:to>
      <xdr:col>67</xdr:col>
      <xdr:colOff>101600</xdr:colOff>
      <xdr:row>77</xdr:row>
      <xdr:rowOff>169241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14318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70720</xdr:rowOff>
    </xdr:from>
    <xdr:to>
      <xdr:col>85</xdr:col>
      <xdr:colOff>127000</xdr:colOff>
      <xdr:row>96</xdr:row>
      <xdr:rowOff>101295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529920"/>
          <a:ext cx="8382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70720</xdr:rowOff>
    </xdr:from>
    <xdr:to>
      <xdr:col>81</xdr:col>
      <xdr:colOff>50800</xdr:colOff>
      <xdr:row>96</xdr:row>
      <xdr:rowOff>80341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29920"/>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74492</xdr:rowOff>
    </xdr:from>
    <xdr:to>
      <xdr:col>76</xdr:col>
      <xdr:colOff>114300</xdr:colOff>
      <xdr:row>96</xdr:row>
      <xdr:rowOff>80341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533692"/>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74492</xdr:rowOff>
    </xdr:from>
    <xdr:to>
      <xdr:col>71</xdr:col>
      <xdr:colOff>177800</xdr:colOff>
      <xdr:row>96</xdr:row>
      <xdr:rowOff>93580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53369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50495</xdr:rowOff>
    </xdr:from>
    <xdr:to>
      <xdr:col>85</xdr:col>
      <xdr:colOff>177800</xdr:colOff>
      <xdr:row>96</xdr:row>
      <xdr:rowOff>152095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28922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19920</xdr:rowOff>
    </xdr:from>
    <xdr:to>
      <xdr:col>81</xdr:col>
      <xdr:colOff>101600</xdr:colOff>
      <xdr:row>96</xdr:row>
      <xdr:rowOff>121520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112647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29541</xdr:rowOff>
    </xdr:from>
    <xdr:to>
      <xdr:col>76</xdr:col>
      <xdr:colOff>165100</xdr:colOff>
      <xdr:row>96</xdr:row>
      <xdr:rowOff>131141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122268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23692</xdr:rowOff>
    </xdr:from>
    <xdr:to>
      <xdr:col>72</xdr:col>
      <xdr:colOff>38100</xdr:colOff>
      <xdr:row>96</xdr:row>
      <xdr:rowOff>125292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116419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42780</xdr:rowOff>
    </xdr:from>
    <xdr:to>
      <xdr:col>67</xdr:col>
      <xdr:colOff>101600</xdr:colOff>
      <xdr:row>96</xdr:row>
      <xdr:rowOff>144380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5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135507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〇総務費</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における住民一人当たりのコストは、３９，６８４円で類似団体平均値を下回っており、前年度と比較して減少している。これは令和５年度に木更津市庁舎建設基金を廃止し、新設した庁舎整備基金へ積み替えが生じたことによる減。</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〇民生費</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における住民一人当たりのコストは、１７２，３６８円で類似団体平均を下回っているものの、前年度と比較して増加している。子どものための教育・保育給付費や障害者自立支援給付事業費などの経常的経費の増加に加え、物価高への支援として、定額減税の実施があったことなどが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〇衛生費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における住民一人当たりのコストは、４２，５８４円で類似団体平均を上回っているものの、前年度と比較して減少している。これは近隣３市と共同整備した「きみさらづ聖苑」の供用開始に伴う、既存施設の解体費用などの減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残高は、税収の伸びが不確実であることに加え、普通建設事業費などの喫緊の課題への対応を鑑みると流動的であるが、令和６年度は、令和５年度の決算剰余金からの積立額が財政調整基金からの取り崩し額を上回ったことにより残高は増加した。</a:t>
          </a:r>
        </a:p>
        <a:p>
          <a:r>
            <a:rPr kumimoji="1" lang="ja-JP" altLang="en-US" sz="1100">
              <a:solidFill>
                <a:sysClr val="windowText" lastClr="000000"/>
              </a:solidFill>
              <a:latin typeface="ＭＳ ゴシック" pitchFamily="49" charset="-128"/>
              <a:ea typeface="ＭＳ ゴシック" pitchFamily="49" charset="-128"/>
            </a:rPr>
            <a:t>　実質収支比率は、令和５年度に６．７０％と増加したものの、令和６年度は５．３８％と減少している。また、実質単年度収支においては、少子高齢化に伴う社会保障関係費の増加に加え、物価高や労務単価の上昇による経常的経費の増加などにより、財政調整基金の取崩しに頼らざるを得ない状況にあることから、令和３年度を除きマイナスで推移している。</a:t>
          </a:r>
        </a:p>
        <a:p>
          <a:r>
            <a:rPr kumimoji="1" lang="ja-JP" altLang="en-US" sz="1100">
              <a:solidFill>
                <a:sysClr val="windowText" lastClr="000000"/>
              </a:solidFill>
              <a:latin typeface="ＭＳ ゴシック" pitchFamily="49" charset="-128"/>
              <a:ea typeface="ＭＳ ゴシック" pitchFamily="49" charset="-128"/>
            </a:rPr>
            <a:t>　老朽化に伴う公共施設やインフラの更新整備などの必要性を考慮すると、今後も財政調整基金を活用した財政運営となる見通しである。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○現状</a:t>
          </a:r>
        </a:p>
        <a:p>
          <a:r>
            <a:rPr kumimoji="1" lang="ja-JP" altLang="en-US" sz="1200">
              <a:solidFill>
                <a:sysClr val="windowText" lastClr="000000"/>
              </a:solidFill>
              <a:latin typeface="ＭＳ ゴシック" pitchFamily="49" charset="-128"/>
              <a:ea typeface="ＭＳ ゴシック" pitchFamily="49" charset="-128"/>
            </a:rPr>
            <a:t>　一般会計及びすべての会計において赤字は生じていない。</a:t>
          </a:r>
        </a:p>
        <a:p>
          <a:r>
            <a:rPr kumimoji="1" lang="ja-JP" altLang="en-US" sz="1200">
              <a:solidFill>
                <a:sysClr val="windowText" lastClr="000000"/>
              </a:solidFill>
              <a:latin typeface="ＭＳ ゴシック" pitchFamily="49" charset="-128"/>
              <a:ea typeface="ＭＳ ゴシック" pitchFamily="49" charset="-128"/>
            </a:rPr>
            <a:t>○今後の対応</a:t>
          </a:r>
        </a:p>
        <a:p>
          <a:r>
            <a:rPr kumimoji="1" lang="ja-JP" altLang="en-US" sz="1200">
              <a:solidFill>
                <a:sysClr val="windowText" lastClr="000000"/>
              </a:solidFill>
              <a:latin typeface="ＭＳ ゴシック" pitchFamily="49" charset="-128"/>
              <a:ea typeface="ＭＳ ゴシック" pitchFamily="49" charset="-128"/>
            </a:rPr>
            <a:t>　各会計で引き続き適正な財政運営を行うよう努める。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55442381</v>
      </c>
      <c r="BO4" s="436"/>
      <c r="BP4" s="436"/>
      <c r="BQ4" s="436"/>
      <c r="BR4" s="436"/>
      <c r="BS4" s="436"/>
      <c r="BT4" s="436"/>
      <c r="BU4" s="437"/>
      <c r="BV4" s="435">
        <v>57332533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6.7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52713714</v>
      </c>
      <c r="BO5" s="407"/>
      <c r="BP5" s="407"/>
      <c r="BQ5" s="407"/>
      <c r="BR5" s="407"/>
      <c r="BS5" s="407"/>
      <c r="BT5" s="407"/>
      <c r="BU5" s="408"/>
      <c r="BV5" s="406">
        <v>54487723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92.8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2728667</v>
      </c>
      <c r="BO6" s="407"/>
      <c r="BP6" s="407"/>
      <c r="BQ6" s="407"/>
      <c r="BR6" s="407"/>
      <c r="BS6" s="407"/>
      <c r="BT6" s="407"/>
      <c r="BU6" s="408"/>
      <c r="BV6" s="406">
        <v>2844810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92.5</v>
      </c>
      <c r="CU6" s="550"/>
      <c r="CV6" s="550"/>
      <c r="CW6" s="550"/>
      <c r="CX6" s="550"/>
      <c r="CY6" s="550"/>
      <c r="CZ6" s="550"/>
      <c r="DA6" s="551"/>
      <c r="DB6" s="549">
        <v>93.6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1141667</v>
      </c>
      <c r="BO7" s="407"/>
      <c r="BP7" s="407"/>
      <c r="BQ7" s="407"/>
      <c r="BR7" s="407"/>
      <c r="BS7" s="407"/>
      <c r="BT7" s="407"/>
      <c r="BU7" s="408"/>
      <c r="BV7" s="406">
        <v>926696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29505206</v>
      </c>
      <c r="CU7" s="407"/>
      <c r="CV7" s="407"/>
      <c r="CW7" s="407"/>
      <c r="CX7" s="407"/>
      <c r="CY7" s="407"/>
      <c r="CZ7" s="407"/>
      <c r="DA7" s="408"/>
      <c r="DB7" s="406">
        <v>28635489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1587000</v>
      </c>
      <c r="BO8" s="407"/>
      <c r="BP8" s="407"/>
      <c r="BQ8" s="407"/>
      <c r="BR8" s="407"/>
      <c r="BS8" s="407"/>
      <c r="BT8" s="407"/>
      <c r="BU8" s="408"/>
      <c r="BV8" s="406">
        <v>1918114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0.85</v>
      </c>
      <c r="CU8" s="510"/>
      <c r="CV8" s="510"/>
      <c r="CW8" s="510"/>
      <c r="CX8" s="510"/>
      <c r="CY8" s="510"/>
      <c r="CZ8" s="510"/>
      <c r="DA8" s="511"/>
      <c r="DB8" s="509">
        <v>0.84</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136166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-331114</v>
      </c>
      <c r="BO9" s="407"/>
      <c r="BP9" s="407"/>
      <c r="BQ9" s="407"/>
      <c r="BR9" s="407"/>
      <c r="BS9" s="407"/>
      <c r="BT9" s="407"/>
      <c r="BU9" s="408"/>
      <c r="BV9" s="406">
        <v>325912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8.8000000000000007</v>
      </c>
      <c r="CU9" s="404"/>
      <c r="CV9" s="404"/>
      <c r="CW9" s="404"/>
      <c r="CX9" s="404"/>
      <c r="CY9" s="404"/>
      <c r="CZ9" s="404"/>
      <c r="DA9" s="405"/>
      <c r="DB9" s="403">
        <v>9.4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134141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4952</v>
      </c>
      <c r="BO10" s="407"/>
      <c r="BP10" s="407"/>
      <c r="BQ10" s="407"/>
      <c r="BR10" s="407"/>
      <c r="BS10" s="407"/>
      <c r="BT10" s="407"/>
      <c r="BU10" s="408"/>
      <c r="BV10" s="406">
        <v>1349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136843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314933</v>
      </c>
      <c r="BO12" s="407"/>
      <c r="BP12" s="407"/>
      <c r="BQ12" s="407"/>
      <c r="BR12" s="407"/>
      <c r="BS12" s="407"/>
      <c r="BT12" s="407"/>
      <c r="BU12" s="408"/>
      <c r="BV12" s="406">
        <v>1498888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133441</v>
      </c>
      <c r="S13" s="494"/>
      <c r="T13" s="494"/>
      <c r="U13" s="494"/>
      <c r="V13" s="495"/>
      <c r="W13" s="496" t="s">
        <v>131</v>
      </c>
      <c r="X13" s="392"/>
      <c r="Y13" s="392"/>
      <c r="Z13" s="392"/>
      <c r="AA13" s="392"/>
      <c r="AB13" s="393"/>
      <c r="AC13" s="359">
        <v>1498</v>
      </c>
      <c r="AD13" s="360"/>
      <c r="AE13" s="360"/>
      <c r="AF13" s="360"/>
      <c r="AG13" s="361"/>
      <c r="AH13" s="359">
        <v>1812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-641095</v>
      </c>
      <c r="BO13" s="407"/>
      <c r="BP13" s="407"/>
      <c r="BQ13" s="407"/>
      <c r="BR13" s="407"/>
      <c r="BS13" s="407"/>
      <c r="BT13" s="407"/>
      <c r="BU13" s="408"/>
      <c r="BV13" s="406">
        <v>-1171627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3.9</v>
      </c>
      <c r="CU13" s="404"/>
      <c r="CV13" s="404"/>
      <c r="CW13" s="404"/>
      <c r="CX13" s="404"/>
      <c r="CY13" s="404"/>
      <c r="CZ13" s="404"/>
      <c r="DA13" s="405"/>
      <c r="DB13" s="403">
        <v>4.4000000000000004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136611</v>
      </c>
      <c r="S14" s="494"/>
      <c r="T14" s="494"/>
      <c r="U14" s="494"/>
      <c r="V14" s="495"/>
      <c r="W14" s="497"/>
      <c r="X14" s="395"/>
      <c r="Y14" s="395"/>
      <c r="Z14" s="395"/>
      <c r="AA14" s="395"/>
      <c r="AB14" s="396"/>
      <c r="AC14" s="486">
        <v>2.5</v>
      </c>
      <c r="AD14" s="487"/>
      <c r="AE14" s="487"/>
      <c r="AF14" s="487"/>
      <c r="AG14" s="488"/>
      <c r="AH14" s="486">
        <v>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133473</v>
      </c>
      <c r="S15" s="494"/>
      <c r="T15" s="494"/>
      <c r="U15" s="494"/>
      <c r="V15" s="495"/>
      <c r="W15" s="496" t="s">
        <v>137</v>
      </c>
      <c r="X15" s="392"/>
      <c r="Y15" s="392"/>
      <c r="Z15" s="392"/>
      <c r="AA15" s="392"/>
      <c r="AB15" s="393"/>
      <c r="AC15" s="359">
        <v>14526</v>
      </c>
      <c r="AD15" s="360"/>
      <c r="AE15" s="360"/>
      <c r="AF15" s="360"/>
      <c r="AG15" s="361"/>
      <c r="AH15" s="359">
        <v>15488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20219202</v>
      </c>
      <c r="BO15" s="436"/>
      <c r="BP15" s="436"/>
      <c r="BQ15" s="436"/>
      <c r="BR15" s="436"/>
      <c r="BS15" s="436"/>
      <c r="BT15" s="436"/>
      <c r="BU15" s="437"/>
      <c r="BV15" s="435">
        <v>19548590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23913232</v>
      </c>
      <c r="BO16" s="407"/>
      <c r="BP16" s="407"/>
      <c r="BQ16" s="407"/>
      <c r="BR16" s="407"/>
      <c r="BS16" s="407"/>
      <c r="BT16" s="407"/>
      <c r="BU16" s="408"/>
      <c r="BV16" s="406">
        <v>23060695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44160</v>
      </c>
      <c r="AD17" s="360"/>
      <c r="AE17" s="360"/>
      <c r="AF17" s="360"/>
      <c r="AG17" s="361"/>
      <c r="AH17" s="359">
        <v>44042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25768519</v>
      </c>
      <c r="BO17" s="407"/>
      <c r="BP17" s="407"/>
      <c r="BQ17" s="407"/>
      <c r="BR17" s="407"/>
      <c r="BS17" s="407"/>
      <c r="BT17" s="407"/>
      <c r="BU17" s="408"/>
      <c r="BV17" s="406">
        <v>24851158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138.9</v>
      </c>
      <c r="M18" s="459"/>
      <c r="N18" s="459"/>
      <c r="O18" s="459"/>
      <c r="P18" s="459"/>
      <c r="Q18" s="459"/>
      <c r="R18" s="460"/>
      <c r="S18" s="460"/>
      <c r="T18" s="460"/>
      <c r="U18" s="460"/>
      <c r="V18" s="461"/>
      <c r="W18" s="477"/>
      <c r="X18" s="478"/>
      <c r="Y18" s="478"/>
      <c r="Z18" s="478"/>
      <c r="AA18" s="478"/>
      <c r="AB18" s="502"/>
      <c r="AC18" s="376">
        <v>73.400000000000006</v>
      </c>
      <c r="AD18" s="377"/>
      <c r="AE18" s="377"/>
      <c r="AF18" s="377"/>
      <c r="AG18" s="462"/>
      <c r="AH18" s="376">
        <v>71.8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28327047</v>
      </c>
      <c r="BO18" s="407"/>
      <c r="BP18" s="407"/>
      <c r="BQ18" s="407"/>
      <c r="BR18" s="407"/>
      <c r="BS18" s="407"/>
      <c r="BT18" s="407"/>
      <c r="BU18" s="408"/>
      <c r="BV18" s="406">
        <v>27678877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980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37404194</v>
      </c>
      <c r="BO19" s="407"/>
      <c r="BP19" s="407"/>
      <c r="BQ19" s="407"/>
      <c r="BR19" s="407"/>
      <c r="BS19" s="407"/>
      <c r="BT19" s="407"/>
      <c r="BU19" s="408"/>
      <c r="BV19" s="406">
        <v>37357506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58387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27146946</v>
      </c>
      <c r="BO22" s="436"/>
      <c r="BP22" s="436"/>
      <c r="BQ22" s="436"/>
      <c r="BR22" s="436"/>
      <c r="BS22" s="436"/>
      <c r="BT22" s="436"/>
      <c r="BU22" s="437"/>
      <c r="BV22" s="435">
        <v>29188595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20175374</v>
      </c>
      <c r="BO23" s="407"/>
      <c r="BP23" s="407"/>
      <c r="BQ23" s="407"/>
      <c r="BR23" s="407"/>
      <c r="BS23" s="407"/>
      <c r="BT23" s="407"/>
      <c r="BU23" s="408"/>
      <c r="BV23" s="406">
        <v>22444308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9600</v>
      </c>
      <c r="R24" s="360"/>
      <c r="S24" s="360"/>
      <c r="T24" s="360"/>
      <c r="U24" s="360"/>
      <c r="V24" s="361"/>
      <c r="W24" s="449"/>
      <c r="X24" s="386"/>
      <c r="Y24" s="387"/>
      <c r="Z24" s="362" t="s">
        <v>162</v>
      </c>
      <c r="AA24" s="363"/>
      <c r="AB24" s="363"/>
      <c r="AC24" s="363"/>
      <c r="AD24" s="363"/>
      <c r="AE24" s="363"/>
      <c r="AF24" s="363"/>
      <c r="AG24" s="364"/>
      <c r="AH24" s="359">
        <v>929</v>
      </c>
      <c r="AI24" s="360"/>
      <c r="AJ24" s="360"/>
      <c r="AK24" s="360"/>
      <c r="AL24" s="361"/>
      <c r="AM24" s="359">
        <v>2821373</v>
      </c>
      <c r="AN24" s="360"/>
      <c r="AO24" s="360"/>
      <c r="AP24" s="360"/>
      <c r="AQ24" s="360"/>
      <c r="AR24" s="361"/>
      <c r="AS24" s="359">
        <v>3037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11145193</v>
      </c>
      <c r="BO24" s="407"/>
      <c r="BP24" s="407"/>
      <c r="BQ24" s="407"/>
      <c r="BR24" s="407"/>
      <c r="BS24" s="407"/>
      <c r="BT24" s="407"/>
      <c r="BU24" s="408"/>
      <c r="BV24" s="406">
        <v>11604482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8200</v>
      </c>
      <c r="R25" s="360"/>
      <c r="S25" s="360"/>
      <c r="T25" s="360"/>
      <c r="U25" s="360"/>
      <c r="V25" s="361"/>
      <c r="W25" s="449"/>
      <c r="X25" s="386"/>
      <c r="Y25" s="387"/>
      <c r="Z25" s="362" t="s">
        <v>165</v>
      </c>
      <c r="AA25" s="363"/>
      <c r="AB25" s="363"/>
      <c r="AC25" s="363"/>
      <c r="AD25" s="363"/>
      <c r="AE25" s="363"/>
      <c r="AF25" s="363"/>
      <c r="AG25" s="364"/>
      <c r="AH25" s="359">
        <v>189</v>
      </c>
      <c r="AI25" s="360"/>
      <c r="AJ25" s="360"/>
      <c r="AK25" s="360"/>
      <c r="AL25" s="361"/>
      <c r="AM25" s="359">
        <v>600453</v>
      </c>
      <c r="AN25" s="360"/>
      <c r="AO25" s="360"/>
      <c r="AP25" s="360"/>
      <c r="AQ25" s="360"/>
      <c r="AR25" s="361"/>
      <c r="AS25" s="359">
        <v>3177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14046925</v>
      </c>
      <c r="BO25" s="436"/>
      <c r="BP25" s="436"/>
      <c r="BQ25" s="436"/>
      <c r="BR25" s="436"/>
      <c r="BS25" s="436"/>
      <c r="BT25" s="436"/>
      <c r="BU25" s="437"/>
      <c r="BV25" s="435">
        <v>15829140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7500</v>
      </c>
      <c r="R26" s="360"/>
      <c r="S26" s="360"/>
      <c r="T26" s="360"/>
      <c r="U26" s="360"/>
      <c r="V26" s="361"/>
      <c r="W26" s="449"/>
      <c r="X26" s="386"/>
      <c r="Y26" s="387"/>
      <c r="Z26" s="362" t="s">
        <v>168</v>
      </c>
      <c r="AA26" s="417"/>
      <c r="AB26" s="417"/>
      <c r="AC26" s="417"/>
      <c r="AD26" s="417"/>
      <c r="AE26" s="417"/>
      <c r="AF26" s="417"/>
      <c r="AG26" s="418"/>
      <c r="AH26" s="359">
        <v>55</v>
      </c>
      <c r="AI26" s="360"/>
      <c r="AJ26" s="360"/>
      <c r="AK26" s="360"/>
      <c r="AL26" s="361"/>
      <c r="AM26" s="359">
        <v>182160</v>
      </c>
      <c r="AN26" s="360"/>
      <c r="AO26" s="360"/>
      <c r="AP26" s="360"/>
      <c r="AQ26" s="360"/>
      <c r="AR26" s="361"/>
      <c r="AS26" s="359">
        <v>3312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5300</v>
      </c>
      <c r="R27" s="360"/>
      <c r="S27" s="360"/>
      <c r="T27" s="360"/>
      <c r="U27" s="360"/>
      <c r="V27" s="361"/>
      <c r="W27" s="449"/>
      <c r="X27" s="386"/>
      <c r="Y27" s="387"/>
      <c r="Z27" s="362" t="s">
        <v>171</v>
      </c>
      <c r="AA27" s="363"/>
      <c r="AB27" s="363"/>
      <c r="AC27" s="363"/>
      <c r="AD27" s="363"/>
      <c r="AE27" s="363"/>
      <c r="AF27" s="363"/>
      <c r="AG27" s="364"/>
      <c r="AH27" s="359">
        <v>20</v>
      </c>
      <c r="AI27" s="360"/>
      <c r="AJ27" s="360"/>
      <c r="AK27" s="360"/>
      <c r="AL27" s="361"/>
      <c r="AM27" s="359">
        <v>86320</v>
      </c>
      <c r="AN27" s="360"/>
      <c r="AO27" s="360"/>
      <c r="AP27" s="360"/>
      <c r="AQ27" s="360"/>
      <c r="AR27" s="361"/>
      <c r="AS27" s="359">
        <v>4316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6556141</v>
      </c>
      <c r="BO28" s="436"/>
      <c r="BP28" s="436"/>
      <c r="BQ28" s="436"/>
      <c r="BR28" s="436"/>
      <c r="BS28" s="436"/>
      <c r="BT28" s="436"/>
      <c r="BU28" s="437"/>
      <c r="BV28" s="435">
        <v>5248008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949</v>
      </c>
      <c r="AI29" s="360"/>
      <c r="AJ29" s="360"/>
      <c r="AK29" s="360"/>
      <c r="AL29" s="361"/>
      <c r="AM29" s="359">
        <v>2907693</v>
      </c>
      <c r="AN29" s="360"/>
      <c r="AO29" s="360"/>
      <c r="AP29" s="360"/>
      <c r="AQ29" s="360"/>
      <c r="AR29" s="361"/>
      <c r="AS29" s="359">
        <v>3064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495092</v>
      </c>
      <c r="BO29" s="407"/>
      <c r="BP29" s="407"/>
      <c r="BQ29" s="407"/>
      <c r="BR29" s="407"/>
      <c r="BS29" s="407"/>
      <c r="BT29" s="407"/>
      <c r="BU29" s="408"/>
      <c r="BV29" s="406">
        <v>495017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4669213</v>
      </c>
      <c r="BO30" s="441"/>
      <c r="BP30" s="441"/>
      <c r="BQ30" s="441"/>
      <c r="BR30" s="441"/>
      <c r="BS30" s="441"/>
      <c r="BT30" s="441"/>
      <c r="BU30" s="442"/>
      <c r="BV30" s="440">
        <v>4422465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f>IF(BG34="","",MAX(C34:D43,U34:V43,AM34:AN43)+1)</f>
        <v>6</v>
      </c>
      <c r="BF34" s="354"/>
      <c r="BG34" s="355" t="str">
        <f>IF('各会計、関係団体の財政状況及び健全化判断比率'!B32="","",'各会計、関係団体の財政状況及び健全化判断比率'!B32)</f>
        <v>公設地方卸売市場特別会計</v>
      </c>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木更津市土地開発公社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君津郡市広域市町村圏事務組合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君津中央病院企業団（病院事業会計）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かずさ水道広域連合企業団</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かずさ水道広域連合企業団（用水供給事業）</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千葉県後期高齢者医療広域連合（一般会計）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千葉県後期高齢者医療広域連合（後期高齢者医療特別会計）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0dxnUWyOvUC/FiBDYNfaPmrgK9UrfaTrLieEm0kZx/Ym/mtAdPTIKH9rNEU5pfUEI7HKyTpcCFuM/R2oN0AbA==" saltValue="WJNyyl0cbcuF7N1ZeUqb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5.05</v>
      </c>
      <c r="G34" s="33">
        <v>5.75</v>
      </c>
      <c r="H34" s="33">
        <v>5.7</v>
      </c>
      <c r="I34" s="33">
        <v>6.69</v>
      </c>
      <c r="J34" s="34">
        <v>5.37</v>
      </c>
      <c r="K34" s="22"/>
      <c r="L34" s="22"/>
      <c r="M34" s="22"/>
      <c r="N34" s="22"/>
      <c r="O34" s="22"/>
      <c r="P34" s="22"/>
    </row>
    <row r="35" spans="1:16" ht="39" customHeight="1" x14ac:dyDescent="0.15">
      <c r="A35" s="22"/>
      <c r="B35" s="35"/>
      <c r="C35" s="1132" t="s">
        <v>535</v>
      </c>
      <c r="D35" s="1132"/>
      <c r="E35" s="1133"/>
      <c r="F35" s="36">
        <v>0.67</v>
      </c>
      <c r="G35" s="37">
        <v>0.78</v>
      </c>
      <c r="H35" s="37">
        <v>0.77</v>
      </c>
      <c r="I35" s="37">
        <v>0.68</v>
      </c>
      <c r="J35" s="38">
        <v>0.39</v>
      </c>
      <c r="K35" s="22"/>
      <c r="L35" s="22"/>
      <c r="M35" s="22"/>
      <c r="N35" s="22"/>
      <c r="O35" s="22"/>
      <c r="P35" s="22"/>
    </row>
    <row r="36" spans="1:16" ht="39" customHeight="1" x14ac:dyDescent="0.15">
      <c r="A36" s="22"/>
      <c r="B36" s="35"/>
      <c r="C36" s="1132" t="s">
        <v>536</v>
      </c>
      <c r="D36" s="1132"/>
      <c r="E36" s="1133"/>
      <c r="F36" s="36">
        <v>0.09</v>
      </c>
      <c r="G36" s="37">
        <v>0.08</v>
      </c>
      <c r="H36" s="37">
        <v>0.43</v>
      </c>
      <c r="I36" s="37">
        <v>0.21</v>
      </c>
      <c r="J36" s="38">
        <v>0.23</v>
      </c>
      <c r="K36" s="22"/>
      <c r="L36" s="22"/>
      <c r="M36" s="22"/>
      <c r="N36" s="22"/>
      <c r="O36" s="22"/>
      <c r="P36" s="22"/>
    </row>
    <row r="37" spans="1:16" ht="39" customHeight="1" x14ac:dyDescent="0.15">
      <c r="A37" s="22"/>
      <c r="B37" s="35"/>
      <c r="C37" s="1132" t="s">
        <v>537</v>
      </c>
      <c r="D37" s="1132"/>
      <c r="E37" s="1133"/>
      <c r="F37" s="36">
        <v>0.78</v>
      </c>
      <c r="G37" s="37">
        <v>0.68</v>
      </c>
      <c r="H37" s="37">
        <v>0.92</v>
      </c>
      <c r="I37" s="37">
        <v>0.41</v>
      </c>
      <c r="J37" s="38">
        <v>0.1</v>
      </c>
      <c r="K37" s="22"/>
      <c r="L37" s="22"/>
      <c r="M37" s="22"/>
      <c r="N37" s="22"/>
      <c r="O37" s="22"/>
      <c r="P37" s="22"/>
    </row>
    <row r="38" spans="1:16" ht="39" customHeight="1" x14ac:dyDescent="0.15">
      <c r="A38" s="22"/>
      <c r="B38" s="35"/>
      <c r="C38" s="1132" t="s">
        <v>538</v>
      </c>
      <c r="D38" s="1132"/>
      <c r="E38" s="1133"/>
      <c r="F38" s="36">
        <v>0</v>
      </c>
      <c r="G38" s="37">
        <v>0</v>
      </c>
      <c r="H38" s="37">
        <v>0.01</v>
      </c>
      <c r="I38" s="37">
        <v>0.03</v>
      </c>
      <c r="J38" s="38">
        <v>0.02</v>
      </c>
      <c r="K38" s="22"/>
      <c r="L38" s="22"/>
      <c r="M38" s="22"/>
      <c r="N38" s="22"/>
      <c r="O38" s="22"/>
      <c r="P38" s="22"/>
    </row>
    <row r="39" spans="1:16" ht="39" customHeight="1" x14ac:dyDescent="0.15">
      <c r="A39" s="22"/>
      <c r="B39" s="35"/>
      <c r="C39" s="1132" t="s">
        <v>539</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yzymkj3jhCJmW/XdBFDAq56jkjqptXdCfrGs7Q6TtdA4A0Q1GQBO+R9/hpW3DpvC8+/R2+2j6BdEawYazArg==" saltValue="FSlnfSbRD7k6PkaUX0A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3322</v>
      </c>
      <c r="L45" s="58">
        <v>3459</v>
      </c>
      <c r="M45" s="58">
        <v>3423</v>
      </c>
      <c r="N45" s="58">
        <v>3500</v>
      </c>
      <c r="O45" s="59">
        <v>3286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984</v>
      </c>
      <c r="L48" s="62">
        <v>894</v>
      </c>
      <c r="M48" s="62">
        <v>969</v>
      </c>
      <c r="N48" s="62">
        <v>926</v>
      </c>
      <c r="O48" s="63">
        <v>870</v>
      </c>
      <c r="P48" s="46"/>
      <c r="Q48" s="46"/>
      <c r="R48" s="46"/>
      <c r="S48" s="46"/>
      <c r="T48" s="46"/>
      <c r="U48" s="46"/>
    </row>
    <row r="49" spans="1:21" ht="30.75" customHeight="1" x14ac:dyDescent="0.15">
      <c r="A49" s="46"/>
      <c r="B49" s="1163"/>
      <c r="C49" s="1164"/>
      <c r="D49" s="60"/>
      <c r="E49" s="1140" t="s">
        <v>14</v>
      </c>
      <c r="F49" s="1140"/>
      <c r="G49" s="1140"/>
      <c r="H49" s="1140"/>
      <c r="I49" s="1140"/>
      <c r="J49" s="1141"/>
      <c r="K49" s="61">
        <v>443</v>
      </c>
      <c r="L49" s="62">
        <v>446</v>
      </c>
      <c r="M49" s="62">
        <v>461</v>
      </c>
      <c r="N49" s="62">
        <v>438</v>
      </c>
      <c r="O49" s="63">
        <v>420</v>
      </c>
      <c r="P49" s="46"/>
      <c r="Q49" s="46"/>
      <c r="R49" s="46"/>
      <c r="S49" s="46"/>
      <c r="T49" s="46"/>
      <c r="U49" s="46"/>
    </row>
    <row r="50" spans="1:21" ht="30.75" customHeight="1" x14ac:dyDescent="0.15">
      <c r="A50" s="46"/>
      <c r="B50" s="1163"/>
      <c r="C50" s="1164"/>
      <c r="D50" s="60"/>
      <c r="E50" s="1140" t="s">
        <v>15</v>
      </c>
      <c r="F50" s="1140"/>
      <c r="G50" s="1140"/>
      <c r="H50" s="1140"/>
      <c r="I50" s="1140"/>
      <c r="J50" s="1141"/>
      <c r="K50" s="61">
        <v>302</v>
      </c>
      <c r="L50" s="62">
        <v>288</v>
      </c>
      <c r="M50" s="62">
        <v>439</v>
      </c>
      <c r="N50" s="62">
        <v>481</v>
      </c>
      <c r="O50" s="63">
        <v>293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4030</v>
      </c>
      <c r="L52" s="62">
        <v>4075</v>
      </c>
      <c r="M52" s="62">
        <v>4108</v>
      </c>
      <c r="N52" s="62">
        <v>4165</v>
      </c>
      <c r="O52" s="63">
        <v>4194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1021</v>
      </c>
      <c r="L53" s="67">
        <v>1012</v>
      </c>
      <c r="M53" s="67">
        <v>1184</v>
      </c>
      <c r="N53" s="67">
        <v>1180</v>
      </c>
      <c r="O53" s="68">
        <v>675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487</v>
      </c>
      <c r="L58" s="82" t="s">
        <v>487</v>
      </c>
      <c r="M58" s="82" t="s">
        <v>487</v>
      </c>
      <c r="N58" s="82" t="s">
        <v>487</v>
      </c>
      <c r="O58" s="83" t="s">
        <v>487</v>
      </c>
    </row>
    <row r="59" spans="1:21" ht="31.5" customHeight="1" x14ac:dyDescent="0.15">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6qk++5QCdzh7r81UZGp3igxKQx70kJWgHrt8rS2wcXNfmxX6MygnIQlP6v6VlsroRQXNOTXjxsomIiOLrNQQg==" saltValue="2nhyaAxLJ5ZYCsnAYQH5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33380</v>
      </c>
      <c r="J41" s="331">
        <v>32328</v>
      </c>
      <c r="K41" s="331">
        <v>31325</v>
      </c>
      <c r="L41" s="331">
        <v>29189</v>
      </c>
      <c r="M41" s="332">
        <v>27367</v>
      </c>
    </row>
    <row r="42" spans="2:13" ht="27.75" customHeight="1" x14ac:dyDescent="0.15">
      <c r="B42" s="1171"/>
      <c r="C42" s="1172"/>
      <c r="D42" s="104"/>
      <c r="E42" s="1175" t="s">
        <v>32</v>
      </c>
      <c r="F42" s="1175"/>
      <c r="G42" s="1175"/>
      <c r="H42" s="1176"/>
      <c r="I42" s="333">
        <v>3813</v>
      </c>
      <c r="J42" s="334">
        <v>3570</v>
      </c>
      <c r="K42" s="334">
        <v>2353</v>
      </c>
      <c r="L42" s="334">
        <v>1927</v>
      </c>
      <c r="M42" s="335">
        <v>1688</v>
      </c>
    </row>
    <row r="43" spans="2:13" ht="27.75" customHeight="1" x14ac:dyDescent="0.15">
      <c r="B43" s="1171"/>
      <c r="C43" s="1172"/>
      <c r="D43" s="104"/>
      <c r="E43" s="1175" t="s">
        <v>33</v>
      </c>
      <c r="F43" s="1175"/>
      <c r="G43" s="1175"/>
      <c r="H43" s="1176"/>
      <c r="I43" s="333">
        <v>13265</v>
      </c>
      <c r="J43" s="334">
        <v>12275</v>
      </c>
      <c r="K43" s="334">
        <v>10929</v>
      </c>
      <c r="L43" s="334">
        <v>9944</v>
      </c>
      <c r="M43" s="335">
        <v>9459</v>
      </c>
    </row>
    <row r="44" spans="2:13" ht="27.75" customHeight="1" x14ac:dyDescent="0.15">
      <c r="B44" s="1171"/>
      <c r="C44" s="1172"/>
      <c r="D44" s="104"/>
      <c r="E44" s="1175" t="s">
        <v>34</v>
      </c>
      <c r="F44" s="1175"/>
      <c r="G44" s="1175"/>
      <c r="H44" s="1176"/>
      <c r="I44" s="333">
        <v>3731</v>
      </c>
      <c r="J44" s="334">
        <v>3519</v>
      </c>
      <c r="K44" s="334">
        <v>3164</v>
      </c>
      <c r="L44" s="334">
        <v>2907</v>
      </c>
      <c r="M44" s="335">
        <v>2665</v>
      </c>
    </row>
    <row r="45" spans="2:13" ht="27.75" customHeight="1" x14ac:dyDescent="0.15">
      <c r="B45" s="1171"/>
      <c r="C45" s="1172"/>
      <c r="D45" s="104"/>
      <c r="E45" s="1175" t="s">
        <v>35</v>
      </c>
      <c r="F45" s="1175"/>
      <c r="G45" s="1175"/>
      <c r="H45" s="1176"/>
      <c r="I45" s="333">
        <v>6829</v>
      </c>
      <c r="J45" s="334">
        <v>6529</v>
      </c>
      <c r="K45" s="334">
        <v>5662</v>
      </c>
      <c r="L45" s="334">
        <v>5042</v>
      </c>
      <c r="M45" s="335">
        <v>5564</v>
      </c>
    </row>
    <row r="46" spans="2:13" ht="27.75" customHeight="1" x14ac:dyDescent="0.15">
      <c r="B46" s="1171"/>
      <c r="C46" s="1172"/>
      <c r="D46" s="105"/>
      <c r="E46" s="1175" t="s">
        <v>36</v>
      </c>
      <c r="F46" s="1175"/>
      <c r="G46" s="1175"/>
      <c r="H46" s="1176"/>
      <c r="I46" s="333" t="s">
        <v>487</v>
      </c>
      <c r="J46" s="334">
        <v>10</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9122</v>
      </c>
      <c r="J50" s="334">
        <v>10574</v>
      </c>
      <c r="K50" s="334">
        <v>11997</v>
      </c>
      <c r="L50" s="334">
        <v>11944</v>
      </c>
      <c r="M50" s="335">
        <v>13468</v>
      </c>
    </row>
    <row r="51" spans="2:13" ht="27.75" customHeight="1" x14ac:dyDescent="0.15">
      <c r="B51" s="1171"/>
      <c r="C51" s="1172"/>
      <c r="D51" s="104"/>
      <c r="E51" s="1175" t="s">
        <v>42</v>
      </c>
      <c r="F51" s="1175"/>
      <c r="G51" s="1175"/>
      <c r="H51" s="1176"/>
      <c r="I51" s="333">
        <v>11406</v>
      </c>
      <c r="J51" s="334">
        <v>10518</v>
      </c>
      <c r="K51" s="334">
        <v>9429</v>
      </c>
      <c r="L51" s="334">
        <v>9286</v>
      </c>
      <c r="M51" s="335">
        <v>9914</v>
      </c>
    </row>
    <row r="52" spans="2:13" ht="27.75" customHeight="1" x14ac:dyDescent="0.15">
      <c r="B52" s="1173"/>
      <c r="C52" s="1174"/>
      <c r="D52" s="104"/>
      <c r="E52" s="1175" t="s">
        <v>43</v>
      </c>
      <c r="F52" s="1175"/>
      <c r="G52" s="1175"/>
      <c r="H52" s="1176"/>
      <c r="I52" s="333">
        <v>37770</v>
      </c>
      <c r="J52" s="334">
        <v>37054</v>
      </c>
      <c r="K52" s="334">
        <v>35119</v>
      </c>
      <c r="L52" s="334">
        <v>32959</v>
      </c>
      <c r="M52" s="335">
        <v>31379</v>
      </c>
    </row>
    <row r="53" spans="2:13" ht="27.75" customHeight="1" thickBot="1" x14ac:dyDescent="0.2">
      <c r="B53" s="1177" t="s">
        <v>19</v>
      </c>
      <c r="C53" s="1178"/>
      <c r="D53" s="108"/>
      <c r="E53" s="1179" t="s">
        <v>44</v>
      </c>
      <c r="F53" s="1179"/>
      <c r="G53" s="1179"/>
      <c r="H53" s="1180"/>
      <c r="I53" s="336">
        <v>2719</v>
      </c>
      <c r="J53" s="337">
        <v>84</v>
      </c>
      <c r="K53" s="337">
        <v>-3112</v>
      </c>
      <c r="L53" s="337">
        <v>-5180</v>
      </c>
      <c r="M53" s="338">
        <v>-8019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0J8quf11n7RRUxDu0IcDwgJlIpzPGoxctuwaQQaScgeagyUr5rghV92dO7+IOE67d7s6To/rxnj6DVQK5dKew==" saltValue="Zh9ZMokdYXnxJGK/LatO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5453</v>
      </c>
      <c r="G55" s="339">
        <v>5248</v>
      </c>
      <c r="H55" s="340">
        <v>6556</v>
      </c>
    </row>
    <row r="56" spans="2:8" ht="52.5" customHeight="1" x14ac:dyDescent="0.15">
      <c r="B56" s="120"/>
      <c r="C56" s="1198" t="s">
        <v>47</v>
      </c>
      <c r="D56" s="1198"/>
      <c r="E56" s="1199"/>
      <c r="F56" s="341">
        <v>495</v>
      </c>
      <c r="G56" s="341">
        <v>495</v>
      </c>
      <c r="H56" s="342">
        <v>495</v>
      </c>
    </row>
    <row r="57" spans="2:8" ht="53.25" customHeight="1" x14ac:dyDescent="0.15">
      <c r="B57" s="120"/>
      <c r="C57" s="1200" t="s">
        <v>48</v>
      </c>
      <c r="D57" s="1200"/>
      <c r="E57" s="1201"/>
      <c r="F57" s="343">
        <v>4290</v>
      </c>
      <c r="G57" s="343">
        <v>4422</v>
      </c>
      <c r="H57" s="344">
        <v>4669</v>
      </c>
    </row>
    <row r="58" spans="2:8" ht="45.75" customHeight="1" x14ac:dyDescent="0.15">
      <c r="B58" s="121"/>
      <c r="C58" s="1188" t="s">
        <v>558</v>
      </c>
      <c r="D58" s="1189"/>
      <c r="E58" s="1190"/>
      <c r="F58" s="345">
        <v>0</v>
      </c>
      <c r="G58" s="345">
        <v>2564</v>
      </c>
      <c r="H58" s="346">
        <v>2565</v>
      </c>
    </row>
    <row r="59" spans="2:8" ht="45.75" customHeight="1" x14ac:dyDescent="0.15">
      <c r="B59" s="121"/>
      <c r="C59" s="1188" t="s">
        <v>559</v>
      </c>
      <c r="D59" s="1189"/>
      <c r="E59" s="1190"/>
      <c r="F59" s="345">
        <v>1009</v>
      </c>
      <c r="G59" s="345">
        <v>918</v>
      </c>
      <c r="H59" s="346">
        <v>1097</v>
      </c>
    </row>
    <row r="60" spans="2:8" ht="45.75" customHeight="1" x14ac:dyDescent="0.15">
      <c r="B60" s="121"/>
      <c r="C60" s="1188" t="s">
        <v>560</v>
      </c>
      <c r="D60" s="1189"/>
      <c r="E60" s="1190"/>
      <c r="F60" s="345">
        <v>289</v>
      </c>
      <c r="G60" s="345">
        <v>320</v>
      </c>
      <c r="H60" s="346">
        <v>324</v>
      </c>
    </row>
    <row r="61" spans="2:8" ht="45.75" customHeight="1" x14ac:dyDescent="0.15">
      <c r="B61" s="121"/>
      <c r="C61" s="1188" t="s">
        <v>561</v>
      </c>
      <c r="D61" s="1189"/>
      <c r="E61" s="1190"/>
      <c r="F61" s="345">
        <v>122</v>
      </c>
      <c r="G61" s="345">
        <v>178</v>
      </c>
      <c r="H61" s="346">
        <v>228</v>
      </c>
    </row>
    <row r="62" spans="2:8" ht="45.75" customHeight="1" thickBot="1" x14ac:dyDescent="0.2">
      <c r="B62" s="122"/>
      <c r="C62" s="1191" t="s">
        <v>562</v>
      </c>
      <c r="D62" s="1192"/>
      <c r="E62" s="1193"/>
      <c r="F62" s="347">
        <v>0</v>
      </c>
      <c r="G62" s="347">
        <v>144</v>
      </c>
      <c r="H62" s="348">
        <v>144</v>
      </c>
    </row>
    <row r="63" spans="2:8" ht="52.5" customHeight="1" thickBot="1" x14ac:dyDescent="0.2">
      <c r="B63" s="123"/>
      <c r="C63" s="1194" t="s">
        <v>49</v>
      </c>
      <c r="D63" s="1194"/>
      <c r="E63" s="1195"/>
      <c r="F63" s="349">
        <v>10238</v>
      </c>
      <c r="G63" s="349">
        <v>10165</v>
      </c>
      <c r="H63" s="350">
        <v>11720</v>
      </c>
    </row>
    <row r="64" spans="2:8" x14ac:dyDescent="0.15"/>
  </sheetData>
  <sheetProtection algorithmName="SHA-512" hashValue="tevgzDMvS+qt0ae6uFO+ay/jBFEi4fEIfi/g5S9uBqQYfQVCtrC386GIF7zPjyV8rE5T9WexHsqL7AagQ52zrg==" saltValue="0uxFEhgjpCixtO7YfOMe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35790</v>
      </c>
      <c r="E3" s="142"/>
      <c r="F3" s="143">
        <v>44161</v>
      </c>
      <c r="G3" s="144"/>
      <c r="H3" s="145"/>
    </row>
    <row r="4" spans="1:8" x14ac:dyDescent="0.15">
      <c r="A4" s="146"/>
      <c r="B4" s="147"/>
      <c r="C4" s="148"/>
      <c r="D4" s="149">
        <v>15138</v>
      </c>
      <c r="E4" s="150"/>
      <c r="F4" s="151">
        <v>23644</v>
      </c>
      <c r="G4" s="152"/>
      <c r="H4" s="153"/>
    </row>
    <row r="5" spans="1:8" x14ac:dyDescent="0.15">
      <c r="A5" s="134" t="s">
        <v>519</v>
      </c>
      <c r="B5" s="139"/>
      <c r="C5" s="140"/>
      <c r="D5" s="141">
        <v>28564</v>
      </c>
      <c r="E5" s="142"/>
      <c r="F5" s="143">
        <v>43955</v>
      </c>
      <c r="G5" s="144"/>
      <c r="H5" s="145"/>
    </row>
    <row r="6" spans="1:8" x14ac:dyDescent="0.15">
      <c r="A6" s="146"/>
      <c r="B6" s="147"/>
      <c r="C6" s="148"/>
      <c r="D6" s="149">
        <v>10245</v>
      </c>
      <c r="E6" s="150"/>
      <c r="F6" s="151">
        <v>21318</v>
      </c>
      <c r="G6" s="152"/>
      <c r="H6" s="153"/>
    </row>
    <row r="7" spans="1:8" x14ac:dyDescent="0.15">
      <c r="A7" s="134" t="s">
        <v>520</v>
      </c>
      <c r="B7" s="139"/>
      <c r="C7" s="140"/>
      <c r="D7" s="141">
        <v>54835</v>
      </c>
      <c r="E7" s="142"/>
      <c r="F7" s="143">
        <v>41921</v>
      </c>
      <c r="G7" s="144"/>
      <c r="H7" s="145"/>
    </row>
    <row r="8" spans="1:8" x14ac:dyDescent="0.15">
      <c r="A8" s="146"/>
      <c r="B8" s="147"/>
      <c r="C8" s="148"/>
      <c r="D8" s="149">
        <v>36945</v>
      </c>
      <c r="E8" s="150"/>
      <c r="F8" s="151">
        <v>21655</v>
      </c>
      <c r="G8" s="152"/>
      <c r="H8" s="153"/>
    </row>
    <row r="9" spans="1:8" x14ac:dyDescent="0.15">
      <c r="A9" s="134" t="s">
        <v>521</v>
      </c>
      <c r="B9" s="139"/>
      <c r="C9" s="140"/>
      <c r="D9" s="141">
        <v>31565</v>
      </c>
      <c r="E9" s="142"/>
      <c r="F9" s="143">
        <v>44585</v>
      </c>
      <c r="G9" s="144"/>
      <c r="H9" s="145"/>
    </row>
    <row r="10" spans="1:8" x14ac:dyDescent="0.15">
      <c r="A10" s="146"/>
      <c r="B10" s="147"/>
      <c r="C10" s="148"/>
      <c r="D10" s="149">
        <v>19095</v>
      </c>
      <c r="E10" s="150"/>
      <c r="F10" s="151">
        <v>23077</v>
      </c>
      <c r="G10" s="152"/>
      <c r="H10" s="153"/>
    </row>
    <row r="11" spans="1:8" x14ac:dyDescent="0.15">
      <c r="A11" s="134" t="s">
        <v>522</v>
      </c>
      <c r="B11" s="139"/>
      <c r="C11" s="140"/>
      <c r="D11" s="141">
        <v>30523</v>
      </c>
      <c r="E11" s="142"/>
      <c r="F11" s="143">
        <v>49779</v>
      </c>
      <c r="G11" s="144"/>
      <c r="H11" s="145"/>
    </row>
    <row r="12" spans="1:8" x14ac:dyDescent="0.15">
      <c r="A12" s="146"/>
      <c r="B12" s="147"/>
      <c r="C12" s="154"/>
      <c r="D12" s="149">
        <v>19411</v>
      </c>
      <c r="E12" s="150"/>
      <c r="F12" s="151">
        <v>28921</v>
      </c>
      <c r="G12" s="152"/>
      <c r="H12" s="153"/>
    </row>
    <row r="13" spans="1:8" x14ac:dyDescent="0.15">
      <c r="A13" s="134"/>
      <c r="B13" s="139"/>
      <c r="C13" s="140"/>
      <c r="D13" s="141">
        <v>36255</v>
      </c>
      <c r="E13" s="142"/>
      <c r="F13" s="143">
        <v>44880</v>
      </c>
      <c r="G13" s="155"/>
      <c r="H13" s="145"/>
    </row>
    <row r="14" spans="1:8" x14ac:dyDescent="0.15">
      <c r="A14" s="146"/>
      <c r="B14" s="147"/>
      <c r="C14" s="148"/>
      <c r="D14" s="149">
        <v>20167</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5.05</v>
      </c>
      <c r="C19" s="156">
        <f>ROUND(VALUE(SUBSTITUTE(実質収支比率等に係る経年分析!G$48,"▲","-")),2)</f>
        <v>5.75</v>
      </c>
      <c r="D19" s="156">
        <f>ROUND(VALUE(SUBSTITUTE(実質収支比率等に係る経年分析!H$48,"▲","-")),2)</f>
        <v>5.71</v>
      </c>
      <c r="E19" s="156">
        <f>ROUND(VALUE(SUBSTITUTE(実質収支比率等に係る経年分析!I$48,"▲","-")),2)</f>
        <v>6.7</v>
      </c>
      <c r="F19" s="156">
        <f>ROUND(VALUE(SUBSTITUTE(実質収支比率等に係る経年分析!J$48,"▲","-")),2)</f>
        <v>5.38</v>
      </c>
    </row>
    <row r="20" spans="1:11" x14ac:dyDescent="0.15">
      <c r="A20" s="156" t="s">
        <v>53</v>
      </c>
      <c r="B20" s="156">
        <f>ROUND(VALUE(SUBSTITUTE(実質収支比率等に係る経年分析!F$47,"▲","-")),2)</f>
        <v>12.3</v>
      </c>
      <c r="C20" s="156">
        <f>ROUND(VALUE(SUBSTITUTE(実質収支比率等に係る経年分析!G$47,"▲","-")),2)</f>
        <v>15.27</v>
      </c>
      <c r="D20" s="156">
        <f>ROUND(VALUE(SUBSTITUTE(実質収支比率等に係る経年分析!H$47,"▲","-")),2)</f>
        <v>19.55</v>
      </c>
      <c r="E20" s="156">
        <f>ROUND(VALUE(SUBSTITUTE(実質収支比率等に係る経年分析!I$47,"▲","-")),2)</f>
        <v>18.329999999999998</v>
      </c>
      <c r="F20" s="156">
        <f>ROUND(VALUE(SUBSTITUTE(実質収支比率等に係る経年分析!J$47,"▲","-")),2)</f>
        <v>22.22</v>
      </c>
    </row>
    <row r="21" spans="1:11" x14ac:dyDescent="0.15">
      <c r="A21" s="156" t="s">
        <v>54</v>
      </c>
      <c r="B21" s="156">
        <f>IF(ISNUMBER(VALUE(SUBSTITUTE(実質収支比率等に係る経年分析!F$49,"▲","-"))),ROUND(VALUE(SUBSTITUTE(実質収支比率等に係る経年分析!F$49,"▲","-")),2),NA())</f>
        <v>-6.41</v>
      </c>
      <c r="C21" s="156">
        <f>IF(ISNUMBER(VALUE(SUBSTITUTE(実質収支比率等に係る経年分析!G$49,"▲","-"))),ROUND(VALUE(SUBSTITUTE(実質収支比率等に係る経年分析!G$49,"▲","-")),2),NA())</f>
        <v>1.01</v>
      </c>
      <c r="D21" s="156">
        <f>IF(ISNUMBER(VALUE(SUBSTITUTE(実質収支比率等に係る経年分析!H$49,"▲","-"))),ROUND(VALUE(SUBSTITUTE(実質収支比率等に係る経年分析!H$49,"▲","-")),2),NA())</f>
        <v>-0.95</v>
      </c>
      <c r="E21" s="156">
        <f>IF(ISNUMBER(VALUE(SUBSTITUTE(実質収支比率等に係る経年分析!I$49,"▲","-"))),ROUND(VALUE(SUBSTITUTE(実質収支比率等に係る経年分析!I$49,"▲","-")),2),NA())</f>
        <v>-4.09</v>
      </c>
      <c r="F21" s="156">
        <f>IF(ISNUMBER(VALUE(SUBSTITUTE(実質収支比率等に係る経年分析!J$49,"▲","-"))),ROUND(VALUE(SUBSTITUTE(実質収支比率等に係る経年分析!J$49,"▲","-")),2),NA())</f>
        <v>-2.17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公設地方卸売市場特別会計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0.23</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0.78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0.39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4030</v>
      </c>
      <c r="E42" s="158"/>
      <c r="F42" s="158"/>
      <c r="G42" s="158">
        <f>'実質公債費比率（分子）の構造'!L$52</f>
        <v>4075</v>
      </c>
      <c r="H42" s="158"/>
      <c r="I42" s="158"/>
      <c r="J42" s="158">
        <f>'実質公債費比率（分子）の構造'!M$52</f>
        <v>4108</v>
      </c>
      <c r="K42" s="158"/>
      <c r="L42" s="158"/>
      <c r="M42" s="158">
        <f>'実質公債費比率（分子）の構造'!N$52</f>
        <v>4165</v>
      </c>
      <c r="N42" s="158"/>
      <c r="O42" s="158"/>
      <c r="P42" s="158">
        <f>'実質公債費比率（分子）の構造'!O$52</f>
        <v>4194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302</v>
      </c>
      <c r="C44" s="158"/>
      <c r="D44" s="158"/>
      <c r="E44" s="158">
        <f>'実質公債費比率（分子）の構造'!L$50</f>
        <v>288</v>
      </c>
      <c r="F44" s="158"/>
      <c r="G44" s="158"/>
      <c r="H44" s="158">
        <f>'実質公債費比率（分子）の構造'!M$50</f>
        <v>439</v>
      </c>
      <c r="I44" s="158"/>
      <c r="J44" s="158"/>
      <c r="K44" s="158">
        <f>'実質公債費比率（分子）の構造'!N$50</f>
        <v>481</v>
      </c>
      <c r="L44" s="158"/>
      <c r="M44" s="158"/>
      <c r="N44" s="158">
        <f>'実質公債費比率（分子）の構造'!O$50</f>
        <v>293</v>
      </c>
      <c r="O44" s="158"/>
      <c r="P44" s="158"/>
    </row>
    <row r="45" spans="1:16" x14ac:dyDescent="0.15">
      <c r="A45" s="158" t="s">
        <v>63</v>
      </c>
      <c r="B45" s="158">
        <f>'実質公債費比率（分子）の構造'!K$49</f>
        <v>443</v>
      </c>
      <c r="C45" s="158"/>
      <c r="D45" s="158"/>
      <c r="E45" s="158">
        <f>'実質公債費比率（分子）の構造'!L$49</f>
        <v>446</v>
      </c>
      <c r="F45" s="158"/>
      <c r="G45" s="158"/>
      <c r="H45" s="158">
        <f>'実質公債費比率（分子）の構造'!M$49</f>
        <v>461</v>
      </c>
      <c r="I45" s="158"/>
      <c r="J45" s="158"/>
      <c r="K45" s="158">
        <f>'実質公債費比率（分子）の構造'!N$49</f>
        <v>438</v>
      </c>
      <c r="L45" s="158"/>
      <c r="M45" s="158"/>
      <c r="N45" s="158">
        <f>'実質公債費比率（分子）の構造'!O$49</f>
        <v>420</v>
      </c>
      <c r="O45" s="158"/>
      <c r="P45" s="158"/>
    </row>
    <row r="46" spans="1:16" x14ac:dyDescent="0.15">
      <c r="A46" s="158" t="s">
        <v>64</v>
      </c>
      <c r="B46" s="158">
        <f>'実質公債費比率（分子）の構造'!K$48</f>
        <v>984</v>
      </c>
      <c r="C46" s="158"/>
      <c r="D46" s="158"/>
      <c r="E46" s="158">
        <f>'実質公債費比率（分子）の構造'!L$48</f>
        <v>894</v>
      </c>
      <c r="F46" s="158"/>
      <c r="G46" s="158"/>
      <c r="H46" s="158">
        <f>'実質公債費比率（分子）の構造'!M$48</f>
        <v>969</v>
      </c>
      <c r="I46" s="158"/>
      <c r="J46" s="158"/>
      <c r="K46" s="158">
        <f>'実質公債費比率（分子）の構造'!N$48</f>
        <v>926</v>
      </c>
      <c r="L46" s="158"/>
      <c r="M46" s="158"/>
      <c r="N46" s="158">
        <f>'実質公債費比率（分子）の構造'!O$48</f>
        <v>870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3322</v>
      </c>
      <c r="C49" s="158"/>
      <c r="D49" s="158"/>
      <c r="E49" s="158">
        <f>'実質公債費比率（分子）の構造'!L$45</f>
        <v>3459</v>
      </c>
      <c r="F49" s="158"/>
      <c r="G49" s="158"/>
      <c r="H49" s="158">
        <f>'実質公債費比率（分子）の構造'!M$45</f>
        <v>3423</v>
      </c>
      <c r="I49" s="158"/>
      <c r="J49" s="158"/>
      <c r="K49" s="158">
        <f>'実質公債費比率（分子）の構造'!N$45</f>
        <v>3500</v>
      </c>
      <c r="L49" s="158"/>
      <c r="M49" s="158"/>
      <c r="N49" s="158">
        <f>'実質公債費比率（分子）の構造'!O$45</f>
        <v>3286</v>
      </c>
      <c r="O49" s="158"/>
      <c r="P49" s="158"/>
    </row>
    <row r="50" spans="1:16" x14ac:dyDescent="0.15">
      <c r="A50" s="158" t="s">
        <v>67</v>
      </c>
      <c r="B50" s="158" t="e">
        <f>NA()</f>
        <v>#N/A</v>
      </c>
      <c r="C50" s="158">
        <f>IF(ISNUMBER('実質公債費比率（分子）の構造'!K$53),'実質公債費比率（分子）の構造'!K$53,NA())</f>
        <v>1021</v>
      </c>
      <c r="D50" s="158" t="e">
        <f>NA()</f>
        <v>#N/A</v>
      </c>
      <c r="E50" s="158" t="e">
        <f>NA()</f>
        <v>#N/A</v>
      </c>
      <c r="F50" s="158">
        <f>IF(ISNUMBER('実質公債費比率（分子）の構造'!L$53),'実質公債費比率（分子）の構造'!L$53,NA())</f>
        <v>1012</v>
      </c>
      <c r="G50" s="158" t="e">
        <f>NA()</f>
        <v>#N/A</v>
      </c>
      <c r="H50" s="158" t="e">
        <f>NA()</f>
        <v>#N/A</v>
      </c>
      <c r="I50" s="158">
        <f>IF(ISNUMBER('実質公債費比率（分子）の構造'!M$53),'実質公債費比率（分子）の構造'!M$53,NA())</f>
        <v>1184</v>
      </c>
      <c r="J50" s="158" t="e">
        <f>NA()</f>
        <v>#N/A</v>
      </c>
      <c r="K50" s="158" t="e">
        <f>NA()</f>
        <v>#N/A</v>
      </c>
      <c r="L50" s="158">
        <f>IF(ISNUMBER('実質公債費比率（分子）の構造'!N$53),'実質公債費比率（分子）の構造'!N$53,NA())</f>
        <v>1180</v>
      </c>
      <c r="M50" s="158" t="e">
        <f>NA()</f>
        <v>#N/A</v>
      </c>
      <c r="N50" s="158" t="e">
        <f>NA()</f>
        <v>#N/A</v>
      </c>
      <c r="O50" s="158">
        <f>IF(ISNUMBER('実質公債費比率（分子）の構造'!O$53),'実質公債費比率（分子）の構造'!O$53,NA())</f>
        <v>675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37770</v>
      </c>
      <c r="E56" s="157"/>
      <c r="F56" s="157"/>
      <c r="G56" s="157">
        <f>'将来負担比率（分子）の構造'!J$52</f>
        <v>37054</v>
      </c>
      <c r="H56" s="157"/>
      <c r="I56" s="157"/>
      <c r="J56" s="157">
        <f>'将来負担比率（分子）の構造'!K$52</f>
        <v>35119</v>
      </c>
      <c r="K56" s="157"/>
      <c r="L56" s="157"/>
      <c r="M56" s="157">
        <f>'将来負担比率（分子）の構造'!L$52</f>
        <v>32959</v>
      </c>
      <c r="N56" s="157"/>
      <c r="O56" s="157"/>
      <c r="P56" s="157">
        <f>'将来負担比率（分子）の構造'!M$52</f>
        <v>31379</v>
      </c>
    </row>
    <row r="57" spans="1:16" x14ac:dyDescent="0.15">
      <c r="A57" s="157" t="s">
        <v>42</v>
      </c>
      <c r="B57" s="157"/>
      <c r="C57" s="157"/>
      <c r="D57" s="157">
        <f>'将来負担比率（分子）の構造'!I$51</f>
        <v>11406</v>
      </c>
      <c r="E57" s="157"/>
      <c r="F57" s="157"/>
      <c r="G57" s="157">
        <f>'将来負担比率（分子）の構造'!J$51</f>
        <v>10518</v>
      </c>
      <c r="H57" s="157"/>
      <c r="I57" s="157"/>
      <c r="J57" s="157">
        <f>'将来負担比率（分子）の構造'!K$51</f>
        <v>9429</v>
      </c>
      <c r="K57" s="157"/>
      <c r="L57" s="157"/>
      <c r="M57" s="157">
        <f>'将来負担比率（分子）の構造'!L$51</f>
        <v>9286</v>
      </c>
      <c r="N57" s="157"/>
      <c r="O57" s="157"/>
      <c r="P57" s="157">
        <f>'将来負担比率（分子）の構造'!M$51</f>
        <v>9914</v>
      </c>
    </row>
    <row r="58" spans="1:16" x14ac:dyDescent="0.15">
      <c r="A58" s="157" t="s">
        <v>41</v>
      </c>
      <c r="B58" s="157"/>
      <c r="C58" s="157"/>
      <c r="D58" s="157">
        <f>'将来負担比率（分子）の構造'!I$50</f>
        <v>9122</v>
      </c>
      <c r="E58" s="157"/>
      <c r="F58" s="157"/>
      <c r="G58" s="157">
        <f>'将来負担比率（分子）の構造'!J$50</f>
        <v>10574</v>
      </c>
      <c r="H58" s="157"/>
      <c r="I58" s="157"/>
      <c r="J58" s="157">
        <f>'将来負担比率（分子）の構造'!K$50</f>
        <v>11997</v>
      </c>
      <c r="K58" s="157"/>
      <c r="L58" s="157"/>
      <c r="M58" s="157">
        <f>'将来負担比率（分子）の構造'!L$50</f>
        <v>11944</v>
      </c>
      <c r="N58" s="157"/>
      <c r="O58" s="157"/>
      <c r="P58" s="157">
        <f>'将来負担比率（分子）の構造'!M$50</f>
        <v>13468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10</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6829</v>
      </c>
      <c r="C62" s="157"/>
      <c r="D62" s="157"/>
      <c r="E62" s="157">
        <f>'将来負担比率（分子）の構造'!J$45</f>
        <v>6529</v>
      </c>
      <c r="F62" s="157"/>
      <c r="G62" s="157"/>
      <c r="H62" s="157">
        <f>'将来負担比率（分子）の構造'!K$45</f>
        <v>5662</v>
      </c>
      <c r="I62" s="157"/>
      <c r="J62" s="157"/>
      <c r="K62" s="157">
        <f>'将来負担比率（分子）の構造'!L$45</f>
        <v>5042</v>
      </c>
      <c r="L62" s="157"/>
      <c r="M62" s="157"/>
      <c r="N62" s="157">
        <f>'将来負担比率（分子）の構造'!M$45</f>
        <v>5564</v>
      </c>
      <c r="O62" s="157"/>
      <c r="P62" s="157"/>
    </row>
    <row r="63" spans="1:16" x14ac:dyDescent="0.15">
      <c r="A63" s="157" t="s">
        <v>34</v>
      </c>
      <c r="B63" s="157">
        <f>'将来負担比率（分子）の構造'!I$44</f>
        <v>3731</v>
      </c>
      <c r="C63" s="157"/>
      <c r="D63" s="157"/>
      <c r="E63" s="157">
        <f>'将来負担比率（分子）の構造'!J$44</f>
        <v>3519</v>
      </c>
      <c r="F63" s="157"/>
      <c r="G63" s="157"/>
      <c r="H63" s="157">
        <f>'将来負担比率（分子）の構造'!K$44</f>
        <v>3164</v>
      </c>
      <c r="I63" s="157"/>
      <c r="J63" s="157"/>
      <c r="K63" s="157">
        <f>'将来負担比率（分子）の構造'!L$44</f>
        <v>2907</v>
      </c>
      <c r="L63" s="157"/>
      <c r="M63" s="157"/>
      <c r="N63" s="157">
        <f>'将来負担比率（分子）の構造'!M$44</f>
        <v>2665</v>
      </c>
      <c r="O63" s="157"/>
      <c r="P63" s="157"/>
    </row>
    <row r="64" spans="1:16" x14ac:dyDescent="0.15">
      <c r="A64" s="157" t="s">
        <v>33</v>
      </c>
      <c r="B64" s="157">
        <f>'将来負担比率（分子）の構造'!I$43</f>
        <v>13265</v>
      </c>
      <c r="C64" s="157"/>
      <c r="D64" s="157"/>
      <c r="E64" s="157">
        <f>'将来負担比率（分子）の構造'!J$43</f>
        <v>12275</v>
      </c>
      <c r="F64" s="157"/>
      <c r="G64" s="157"/>
      <c r="H64" s="157">
        <f>'将来負担比率（分子）の構造'!K$43</f>
        <v>10929</v>
      </c>
      <c r="I64" s="157"/>
      <c r="J64" s="157"/>
      <c r="K64" s="157">
        <f>'将来負担比率（分子）の構造'!L$43</f>
        <v>9944</v>
      </c>
      <c r="L64" s="157"/>
      <c r="M64" s="157"/>
      <c r="N64" s="157">
        <f>'将来負担比率（分子）の構造'!M$43</f>
        <v>9459</v>
      </c>
      <c r="O64" s="157"/>
      <c r="P64" s="157"/>
    </row>
    <row r="65" spans="1:16" x14ac:dyDescent="0.15">
      <c r="A65" s="157" t="s">
        <v>32</v>
      </c>
      <c r="B65" s="157">
        <f>'将来負担比率（分子）の構造'!I$42</f>
        <v>3813</v>
      </c>
      <c r="C65" s="157"/>
      <c r="D65" s="157"/>
      <c r="E65" s="157">
        <f>'将来負担比率（分子）の構造'!J$42</f>
        <v>3570</v>
      </c>
      <c r="F65" s="157"/>
      <c r="G65" s="157"/>
      <c r="H65" s="157">
        <f>'将来負担比率（分子）の構造'!K$42</f>
        <v>2353</v>
      </c>
      <c r="I65" s="157"/>
      <c r="J65" s="157"/>
      <c r="K65" s="157">
        <f>'将来負担比率（分子）の構造'!L$42</f>
        <v>1927</v>
      </c>
      <c r="L65" s="157"/>
      <c r="M65" s="157"/>
      <c r="N65" s="157">
        <f>'将来負担比率（分子）の構造'!M$42</f>
        <v>1688</v>
      </c>
      <c r="O65" s="157"/>
      <c r="P65" s="157"/>
    </row>
    <row r="66" spans="1:16" x14ac:dyDescent="0.15">
      <c r="A66" s="157" t="s">
        <v>31</v>
      </c>
      <c r="B66" s="157">
        <f>'将来負担比率（分子）の構造'!I$41</f>
        <v>33380</v>
      </c>
      <c r="C66" s="157"/>
      <c r="D66" s="157"/>
      <c r="E66" s="157">
        <f>'将来負担比率（分子）の構造'!J$41</f>
        <v>32328</v>
      </c>
      <c r="F66" s="157"/>
      <c r="G66" s="157"/>
      <c r="H66" s="157">
        <f>'将来負担比率（分子）の構造'!K$41</f>
        <v>31325</v>
      </c>
      <c r="I66" s="157"/>
      <c r="J66" s="157"/>
      <c r="K66" s="157">
        <f>'将来負担比率（分子）の構造'!L$41</f>
        <v>29189</v>
      </c>
      <c r="L66" s="157"/>
      <c r="M66" s="157"/>
      <c r="N66" s="157">
        <f>'将来負担比率（分子）の構造'!M$41</f>
        <v>27367</v>
      </c>
      <c r="O66" s="157"/>
      <c r="P66" s="157"/>
    </row>
    <row r="67" spans="1:16" x14ac:dyDescent="0.15">
      <c r="A67" s="157" t="s">
        <v>71</v>
      </c>
      <c r="B67" s="157" t="e">
        <f>NA()</f>
        <v>#N/A</v>
      </c>
      <c r="C67" s="157">
        <f>IF(ISNUMBER('将来負担比率（分子）の構造'!I$53), IF('将来負担比率（分子）の構造'!I$53 &lt; 0, 0, '将来負担比率（分子）の構造'!I$53), NA())</f>
        <v>2719</v>
      </c>
      <c r="D67" s="157" t="e">
        <f>NA()</f>
        <v>#N/A</v>
      </c>
      <c r="E67" s="157" t="e">
        <f>NA()</f>
        <v>#N/A</v>
      </c>
      <c r="F67" s="157">
        <f>IF(ISNUMBER('将来負担比率（分子）の構造'!J$53), IF('将来負担比率（分子）の構造'!J$53 &lt; 0, 0, '将来負担比率（分子）の構造'!J$53), NA())</f>
        <v>84</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5453</v>
      </c>
      <c r="C72" s="161">
        <f>基金残高に係る経年分析!G55</f>
        <v>5248</v>
      </c>
      <c r="D72" s="161">
        <f>基金残高に係る経年分析!H55</f>
        <v>6556</v>
      </c>
    </row>
    <row r="73" spans="1:16" x14ac:dyDescent="0.15">
      <c r="A73" s="160" t="s">
        <v>74</v>
      </c>
      <c r="B73" s="161">
        <f>基金残高に係る経年分析!F56</f>
        <v>495</v>
      </c>
      <c r="C73" s="161">
        <f>基金残高に係る経年分析!G56</f>
        <v>495</v>
      </c>
      <c r="D73" s="161">
        <f>基金残高に係る経年分析!H56</f>
        <v>495</v>
      </c>
    </row>
    <row r="74" spans="1:16" x14ac:dyDescent="0.15">
      <c r="A74" s="160" t="s">
        <v>75</v>
      </c>
      <c r="B74" s="161">
        <f>基金残高に係る経年分析!F57</f>
        <v>4290</v>
      </c>
      <c r="C74" s="161">
        <f>基金残高に係る経年分析!G57</f>
        <v>4422</v>
      </c>
      <c r="D74" s="161">
        <f>基金残高に係る経年分析!H57</f>
        <v>4669</v>
      </c>
    </row>
  </sheetData>
  <sheetProtection algorithmName="SHA-512" hashValue="pQvmOtHdU0hIYOxd+HhgWrfPFn90PrF+3ZyvTYuV5OJX3OFimHEcFjxiNGatkbFgtqD7FUbV8km059rTRq7LQQ==" saltValue="OBTkKWzPMb+/YbHRzr60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22443744</v>
      </c>
      <c r="S5" s="664"/>
      <c r="T5" s="664"/>
      <c r="U5" s="664"/>
      <c r="V5" s="664"/>
      <c r="W5" s="664"/>
      <c r="X5" s="664"/>
      <c r="Y5" s="689"/>
      <c r="Z5" s="702">
        <v>40.5</v>
      </c>
      <c r="AA5" s="702"/>
      <c r="AB5" s="702"/>
      <c r="AC5" s="702"/>
      <c r="AD5" s="703">
        <v>20761956</v>
      </c>
      <c r="AE5" s="703"/>
      <c r="AF5" s="703"/>
      <c r="AG5" s="703"/>
      <c r="AH5" s="703"/>
      <c r="AI5" s="703"/>
      <c r="AJ5" s="703"/>
      <c r="AK5" s="703"/>
      <c r="AL5" s="690">
        <v>67.8</v>
      </c>
      <c r="AM5" s="672"/>
      <c r="AN5" s="672"/>
      <c r="AO5" s="691"/>
      <c r="AP5" s="666" t="s">
        <v>216</v>
      </c>
      <c r="AQ5" s="667"/>
      <c r="AR5" s="667"/>
      <c r="AS5" s="667"/>
      <c r="AT5" s="667"/>
      <c r="AU5" s="667"/>
      <c r="AV5" s="667"/>
      <c r="AW5" s="667"/>
      <c r="AX5" s="667"/>
      <c r="AY5" s="667"/>
      <c r="AZ5" s="667"/>
      <c r="BA5" s="667"/>
      <c r="BB5" s="667"/>
      <c r="BC5" s="667"/>
      <c r="BD5" s="667"/>
      <c r="BE5" s="667"/>
      <c r="BF5" s="668"/>
      <c r="BG5" s="608">
        <v>20892027</v>
      </c>
      <c r="BH5" s="609"/>
      <c r="BI5" s="609"/>
      <c r="BJ5" s="609"/>
      <c r="BK5" s="609"/>
      <c r="BL5" s="609"/>
      <c r="BM5" s="609"/>
      <c r="BN5" s="610"/>
      <c r="BO5" s="646">
        <v>93.1</v>
      </c>
      <c r="BP5" s="646"/>
      <c r="BQ5" s="646"/>
      <c r="BR5" s="646"/>
      <c r="BS5" s="647">
        <v>169043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497338</v>
      </c>
      <c r="S6" s="609"/>
      <c r="T6" s="609"/>
      <c r="U6" s="609"/>
      <c r="V6" s="609"/>
      <c r="W6" s="609"/>
      <c r="X6" s="609"/>
      <c r="Y6" s="610"/>
      <c r="Z6" s="646">
        <v>0.9</v>
      </c>
      <c r="AA6" s="646"/>
      <c r="AB6" s="646"/>
      <c r="AC6" s="646"/>
      <c r="AD6" s="647">
        <v>497338</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20892027</v>
      </c>
      <c r="BH6" s="609"/>
      <c r="BI6" s="609"/>
      <c r="BJ6" s="609"/>
      <c r="BK6" s="609"/>
      <c r="BL6" s="609"/>
      <c r="BM6" s="609"/>
      <c r="BN6" s="610"/>
      <c r="BO6" s="646">
        <v>93.1</v>
      </c>
      <c r="BP6" s="646"/>
      <c r="BQ6" s="646"/>
      <c r="BR6" s="646"/>
      <c r="BS6" s="647">
        <v>169043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312458</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312457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11812</v>
      </c>
      <c r="S7" s="609"/>
      <c r="T7" s="609"/>
      <c r="U7" s="609"/>
      <c r="V7" s="609"/>
      <c r="W7" s="609"/>
      <c r="X7" s="609"/>
      <c r="Y7" s="610"/>
      <c r="Z7" s="646">
        <v>0</v>
      </c>
      <c r="AA7" s="646"/>
      <c r="AB7" s="646"/>
      <c r="AC7" s="646"/>
      <c r="AD7" s="647">
        <v>11812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10008440</v>
      </c>
      <c r="BH7" s="609"/>
      <c r="BI7" s="609"/>
      <c r="BJ7" s="609"/>
      <c r="BK7" s="609"/>
      <c r="BL7" s="609"/>
      <c r="BM7" s="609"/>
      <c r="BN7" s="610"/>
      <c r="BO7" s="646">
        <v>44.6</v>
      </c>
      <c r="BP7" s="646"/>
      <c r="BQ7" s="646"/>
      <c r="BR7" s="646"/>
      <c r="BS7" s="647">
        <v>169043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5430431</v>
      </c>
      <c r="CS7" s="609"/>
      <c r="CT7" s="609"/>
      <c r="CU7" s="609"/>
      <c r="CV7" s="609"/>
      <c r="CW7" s="609"/>
      <c r="CX7" s="609"/>
      <c r="CY7" s="610"/>
      <c r="CZ7" s="646">
        <v>10.3</v>
      </c>
      <c r="DA7" s="646"/>
      <c r="DB7" s="646"/>
      <c r="DC7" s="646"/>
      <c r="DD7" s="614">
        <v>175399</v>
      </c>
      <c r="DE7" s="609"/>
      <c r="DF7" s="609"/>
      <c r="DG7" s="609"/>
      <c r="DH7" s="609"/>
      <c r="DI7" s="609"/>
      <c r="DJ7" s="609"/>
      <c r="DK7" s="609"/>
      <c r="DL7" s="609"/>
      <c r="DM7" s="609"/>
      <c r="DN7" s="609"/>
      <c r="DO7" s="609"/>
      <c r="DP7" s="610"/>
      <c r="DQ7" s="614">
        <v>4683001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199623</v>
      </c>
      <c r="S8" s="609"/>
      <c r="T8" s="609"/>
      <c r="U8" s="609"/>
      <c r="V8" s="609"/>
      <c r="W8" s="609"/>
      <c r="X8" s="609"/>
      <c r="Y8" s="610"/>
      <c r="Z8" s="646">
        <v>0.4</v>
      </c>
      <c r="AA8" s="646"/>
      <c r="AB8" s="646"/>
      <c r="AC8" s="646"/>
      <c r="AD8" s="647">
        <v>199623</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226277</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23587380</v>
      </c>
      <c r="CS8" s="609"/>
      <c r="CT8" s="609"/>
      <c r="CU8" s="609"/>
      <c r="CV8" s="609"/>
      <c r="CW8" s="609"/>
      <c r="CX8" s="609"/>
      <c r="CY8" s="610"/>
      <c r="CZ8" s="646">
        <v>44.7</v>
      </c>
      <c r="DA8" s="646"/>
      <c r="DB8" s="646"/>
      <c r="DC8" s="646"/>
      <c r="DD8" s="614">
        <v>115525</v>
      </c>
      <c r="DE8" s="609"/>
      <c r="DF8" s="609"/>
      <c r="DG8" s="609"/>
      <c r="DH8" s="609"/>
      <c r="DI8" s="609"/>
      <c r="DJ8" s="609"/>
      <c r="DK8" s="609"/>
      <c r="DL8" s="609"/>
      <c r="DM8" s="609"/>
      <c r="DN8" s="609"/>
      <c r="DO8" s="609"/>
      <c r="DP8" s="610"/>
      <c r="DQ8" s="614">
        <v>11261028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300029</v>
      </c>
      <c r="S9" s="609"/>
      <c r="T9" s="609"/>
      <c r="U9" s="609"/>
      <c r="V9" s="609"/>
      <c r="W9" s="609"/>
      <c r="X9" s="609"/>
      <c r="Y9" s="610"/>
      <c r="Z9" s="646">
        <v>0.5</v>
      </c>
      <c r="AA9" s="646"/>
      <c r="AB9" s="646"/>
      <c r="AC9" s="646"/>
      <c r="AD9" s="647">
        <v>300029</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8361066</v>
      </c>
      <c r="BH9" s="609"/>
      <c r="BI9" s="609"/>
      <c r="BJ9" s="609"/>
      <c r="BK9" s="609"/>
      <c r="BL9" s="609"/>
      <c r="BM9" s="609"/>
      <c r="BN9" s="610"/>
      <c r="BO9" s="646">
        <v>37.299999999999997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5827331</v>
      </c>
      <c r="CS9" s="609"/>
      <c r="CT9" s="609"/>
      <c r="CU9" s="609"/>
      <c r="CV9" s="609"/>
      <c r="CW9" s="609"/>
      <c r="CX9" s="609"/>
      <c r="CY9" s="610"/>
      <c r="CZ9" s="646">
        <v>11.1</v>
      </c>
      <c r="DA9" s="646"/>
      <c r="DB9" s="646"/>
      <c r="DC9" s="646"/>
      <c r="DD9" s="614">
        <v>291285</v>
      </c>
      <c r="DE9" s="609"/>
      <c r="DF9" s="609"/>
      <c r="DG9" s="609"/>
      <c r="DH9" s="609"/>
      <c r="DI9" s="609"/>
      <c r="DJ9" s="609"/>
      <c r="DK9" s="609"/>
      <c r="DL9" s="609"/>
      <c r="DM9" s="609"/>
      <c r="DN9" s="609"/>
      <c r="DO9" s="609"/>
      <c r="DP9" s="610"/>
      <c r="DQ9" s="614">
        <v>4688630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498094</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1030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1030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3510652</v>
      </c>
      <c r="S11" s="609"/>
      <c r="T11" s="609"/>
      <c r="U11" s="609"/>
      <c r="V11" s="609"/>
      <c r="W11" s="609"/>
      <c r="X11" s="609"/>
      <c r="Y11" s="610"/>
      <c r="Z11" s="611">
        <v>6.3</v>
      </c>
      <c r="AA11" s="612"/>
      <c r="AB11" s="612"/>
      <c r="AC11" s="613"/>
      <c r="AD11" s="614">
        <v>3510652</v>
      </c>
      <c r="AE11" s="609"/>
      <c r="AF11" s="609"/>
      <c r="AG11" s="609"/>
      <c r="AH11" s="609"/>
      <c r="AI11" s="609"/>
      <c r="AJ11" s="609"/>
      <c r="AK11" s="610"/>
      <c r="AL11" s="611">
        <v>11.5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923003</v>
      </c>
      <c r="BH11" s="609"/>
      <c r="BI11" s="609"/>
      <c r="BJ11" s="609"/>
      <c r="BK11" s="609"/>
      <c r="BL11" s="609"/>
      <c r="BM11" s="609"/>
      <c r="BN11" s="610"/>
      <c r="BO11" s="646">
        <v>4.0999999999999996</v>
      </c>
      <c r="BP11" s="646"/>
      <c r="BQ11" s="646"/>
      <c r="BR11" s="646"/>
      <c r="BS11" s="647">
        <v>169043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680701</v>
      </c>
      <c r="CS11" s="609"/>
      <c r="CT11" s="609"/>
      <c r="CU11" s="609"/>
      <c r="CV11" s="609"/>
      <c r="CW11" s="609"/>
      <c r="CX11" s="609"/>
      <c r="CY11" s="610"/>
      <c r="CZ11" s="646">
        <v>1.3</v>
      </c>
      <c r="DA11" s="646"/>
      <c r="DB11" s="646"/>
      <c r="DC11" s="646"/>
      <c r="DD11" s="614">
        <v>157724</v>
      </c>
      <c r="DE11" s="609"/>
      <c r="DF11" s="609"/>
      <c r="DG11" s="609"/>
      <c r="DH11" s="609"/>
      <c r="DI11" s="609"/>
      <c r="DJ11" s="609"/>
      <c r="DK11" s="609"/>
      <c r="DL11" s="609"/>
      <c r="DM11" s="609"/>
      <c r="DN11" s="609"/>
      <c r="DO11" s="609"/>
      <c r="DP11" s="610"/>
      <c r="DQ11" s="614">
        <v>397113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62528</v>
      </c>
      <c r="S12" s="609"/>
      <c r="T12" s="609"/>
      <c r="U12" s="609"/>
      <c r="V12" s="609"/>
      <c r="W12" s="609"/>
      <c r="X12" s="609"/>
      <c r="Y12" s="610"/>
      <c r="Z12" s="646">
        <v>0.1</v>
      </c>
      <c r="AA12" s="646"/>
      <c r="AB12" s="646"/>
      <c r="AC12" s="646"/>
      <c r="AD12" s="647">
        <v>62528</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9172669</v>
      </c>
      <c r="BH12" s="609"/>
      <c r="BI12" s="609"/>
      <c r="BJ12" s="609"/>
      <c r="BK12" s="609"/>
      <c r="BL12" s="609"/>
      <c r="BM12" s="609"/>
      <c r="BN12" s="610"/>
      <c r="BO12" s="646">
        <v>40.9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891223</v>
      </c>
      <c r="CS12" s="609"/>
      <c r="CT12" s="609"/>
      <c r="CU12" s="609"/>
      <c r="CV12" s="609"/>
      <c r="CW12" s="609"/>
      <c r="CX12" s="609"/>
      <c r="CY12" s="610"/>
      <c r="CZ12" s="646">
        <v>1.7</v>
      </c>
      <c r="DA12" s="646"/>
      <c r="DB12" s="646"/>
      <c r="DC12" s="646"/>
      <c r="DD12" s="614">
        <v>2000</v>
      </c>
      <c r="DE12" s="609"/>
      <c r="DF12" s="609"/>
      <c r="DG12" s="609"/>
      <c r="DH12" s="609"/>
      <c r="DI12" s="609"/>
      <c r="DJ12" s="609"/>
      <c r="DK12" s="609"/>
      <c r="DL12" s="609"/>
      <c r="DM12" s="609"/>
      <c r="DN12" s="609"/>
      <c r="DO12" s="609"/>
      <c r="DP12" s="610"/>
      <c r="DQ12" s="614">
        <v>612053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9125718</v>
      </c>
      <c r="BH13" s="609"/>
      <c r="BI13" s="609"/>
      <c r="BJ13" s="609"/>
      <c r="BK13" s="609"/>
      <c r="BL13" s="609"/>
      <c r="BM13" s="609"/>
      <c r="BN13" s="610"/>
      <c r="BO13" s="646">
        <v>40.700000000000003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5444086</v>
      </c>
      <c r="CS13" s="609"/>
      <c r="CT13" s="609"/>
      <c r="CU13" s="609"/>
      <c r="CV13" s="609"/>
      <c r="CW13" s="609"/>
      <c r="CX13" s="609"/>
      <c r="CY13" s="610"/>
      <c r="CZ13" s="646">
        <v>10.3</v>
      </c>
      <c r="DA13" s="646"/>
      <c r="DB13" s="646"/>
      <c r="DC13" s="646"/>
      <c r="DD13" s="614">
        <v>2614894</v>
      </c>
      <c r="DE13" s="609"/>
      <c r="DF13" s="609"/>
      <c r="DG13" s="609"/>
      <c r="DH13" s="609"/>
      <c r="DI13" s="609"/>
      <c r="DJ13" s="609"/>
      <c r="DK13" s="609"/>
      <c r="DL13" s="609"/>
      <c r="DM13" s="609"/>
      <c r="DN13" s="609"/>
      <c r="DO13" s="609"/>
      <c r="DP13" s="610"/>
      <c r="DQ13" s="614">
        <v>3671823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453807</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2033603</v>
      </c>
      <c r="CS14" s="609"/>
      <c r="CT14" s="609"/>
      <c r="CU14" s="609"/>
      <c r="CV14" s="609"/>
      <c r="CW14" s="609"/>
      <c r="CX14" s="609"/>
      <c r="CY14" s="610"/>
      <c r="CZ14" s="646">
        <v>3.9</v>
      </c>
      <c r="DA14" s="646"/>
      <c r="DB14" s="646"/>
      <c r="DC14" s="646"/>
      <c r="DD14" s="614">
        <v>279238</v>
      </c>
      <c r="DE14" s="609"/>
      <c r="DF14" s="609"/>
      <c r="DG14" s="609"/>
      <c r="DH14" s="609"/>
      <c r="DI14" s="609"/>
      <c r="DJ14" s="609"/>
      <c r="DK14" s="609"/>
      <c r="DL14" s="609"/>
      <c r="DM14" s="609"/>
      <c r="DN14" s="609"/>
      <c r="DO14" s="609"/>
      <c r="DP14" s="610"/>
      <c r="DQ14" s="614">
        <v>1800967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84162</v>
      </c>
      <c r="S15" s="609"/>
      <c r="T15" s="609"/>
      <c r="U15" s="609"/>
      <c r="V15" s="609"/>
      <c r="W15" s="609"/>
      <c r="X15" s="609"/>
      <c r="Y15" s="610"/>
      <c r="Z15" s="646">
        <v>0.2</v>
      </c>
      <c r="AA15" s="646"/>
      <c r="AB15" s="646"/>
      <c r="AC15" s="646"/>
      <c r="AD15" s="647">
        <v>84162</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1257111</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5183025</v>
      </c>
      <c r="CS15" s="609"/>
      <c r="CT15" s="609"/>
      <c r="CU15" s="609"/>
      <c r="CV15" s="609"/>
      <c r="CW15" s="609"/>
      <c r="CX15" s="609"/>
      <c r="CY15" s="610"/>
      <c r="CZ15" s="646">
        <v>9.8000000000000007</v>
      </c>
      <c r="DA15" s="646"/>
      <c r="DB15" s="646"/>
      <c r="DC15" s="646"/>
      <c r="DD15" s="614">
        <v>540845</v>
      </c>
      <c r="DE15" s="609"/>
      <c r="DF15" s="609"/>
      <c r="DG15" s="609"/>
      <c r="DH15" s="609"/>
      <c r="DI15" s="609"/>
      <c r="DJ15" s="609"/>
      <c r="DK15" s="609"/>
      <c r="DL15" s="609"/>
      <c r="DM15" s="609"/>
      <c r="DN15" s="609"/>
      <c r="DO15" s="609"/>
      <c r="DP15" s="610"/>
      <c r="DQ15" s="614">
        <v>3959478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339451</v>
      </c>
      <c r="S16" s="609"/>
      <c r="T16" s="609"/>
      <c r="U16" s="609"/>
      <c r="V16" s="609"/>
      <c r="W16" s="609"/>
      <c r="X16" s="609"/>
      <c r="Y16" s="610"/>
      <c r="Z16" s="646">
        <v>0.6</v>
      </c>
      <c r="AA16" s="646"/>
      <c r="AB16" s="646"/>
      <c r="AC16" s="646"/>
      <c r="AD16" s="647">
        <v>339451</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36082</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1583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805305</v>
      </c>
      <c r="S17" s="609"/>
      <c r="T17" s="609"/>
      <c r="U17" s="609"/>
      <c r="V17" s="609"/>
      <c r="W17" s="609"/>
      <c r="X17" s="609"/>
      <c r="Y17" s="610"/>
      <c r="Z17" s="646">
        <v>1.5</v>
      </c>
      <c r="AA17" s="646"/>
      <c r="AB17" s="646"/>
      <c r="AC17" s="646"/>
      <c r="AD17" s="647">
        <v>805305</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3286364</v>
      </c>
      <c r="CS17" s="609"/>
      <c r="CT17" s="609"/>
      <c r="CU17" s="609"/>
      <c r="CV17" s="609"/>
      <c r="CW17" s="609"/>
      <c r="CX17" s="609"/>
      <c r="CY17" s="610"/>
      <c r="CZ17" s="646">
        <v>6.2</v>
      </c>
      <c r="DA17" s="646"/>
      <c r="DB17" s="646"/>
      <c r="DC17" s="646"/>
      <c r="DD17" s="614" t="s">
        <v>122</v>
      </c>
      <c r="DE17" s="609"/>
      <c r="DF17" s="609"/>
      <c r="DG17" s="609"/>
      <c r="DH17" s="609"/>
      <c r="DI17" s="609"/>
      <c r="DJ17" s="609"/>
      <c r="DK17" s="609"/>
      <c r="DL17" s="609"/>
      <c r="DM17" s="609"/>
      <c r="DN17" s="609"/>
      <c r="DO17" s="609"/>
      <c r="DP17" s="610"/>
      <c r="DQ17" s="614">
        <v>3286364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163436</v>
      </c>
      <c r="S18" s="609"/>
      <c r="T18" s="609"/>
      <c r="U18" s="609"/>
      <c r="V18" s="609"/>
      <c r="W18" s="609"/>
      <c r="X18" s="609"/>
      <c r="Y18" s="610"/>
      <c r="Z18" s="646">
        <v>0.3</v>
      </c>
      <c r="AA18" s="646"/>
      <c r="AB18" s="646"/>
      <c r="AC18" s="646"/>
      <c r="AD18" s="647">
        <v>163436</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639330</v>
      </c>
      <c r="S19" s="609"/>
      <c r="T19" s="609"/>
      <c r="U19" s="609"/>
      <c r="V19" s="609"/>
      <c r="W19" s="609"/>
      <c r="X19" s="609"/>
      <c r="Y19" s="610"/>
      <c r="Z19" s="646">
        <v>1.2</v>
      </c>
      <c r="AA19" s="646"/>
      <c r="AB19" s="646"/>
      <c r="AC19" s="646"/>
      <c r="AD19" s="647">
        <v>639330</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1551717</v>
      </c>
      <c r="BH19" s="609"/>
      <c r="BI19" s="609"/>
      <c r="BJ19" s="609"/>
      <c r="BK19" s="609"/>
      <c r="BL19" s="609"/>
      <c r="BM19" s="609"/>
      <c r="BN19" s="610"/>
      <c r="BO19" s="646">
        <v>6.9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2539</v>
      </c>
      <c r="S20" s="609"/>
      <c r="T20" s="609"/>
      <c r="U20" s="609"/>
      <c r="V20" s="609"/>
      <c r="W20" s="609"/>
      <c r="X20" s="609"/>
      <c r="Y20" s="610"/>
      <c r="Z20" s="646">
        <v>0</v>
      </c>
      <c r="AA20" s="646"/>
      <c r="AB20" s="646"/>
      <c r="AC20" s="646"/>
      <c r="AD20" s="647">
        <v>2539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1551717</v>
      </c>
      <c r="BH20" s="609"/>
      <c r="BI20" s="609"/>
      <c r="BJ20" s="609"/>
      <c r="BK20" s="609"/>
      <c r="BL20" s="609"/>
      <c r="BM20" s="609"/>
      <c r="BN20" s="610"/>
      <c r="BO20" s="646">
        <v>6.9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52713714</v>
      </c>
      <c r="CS20" s="609"/>
      <c r="CT20" s="609"/>
      <c r="CU20" s="609"/>
      <c r="CV20" s="609"/>
      <c r="CW20" s="609"/>
      <c r="CX20" s="609"/>
      <c r="CY20" s="610"/>
      <c r="CZ20" s="646">
        <v>100</v>
      </c>
      <c r="DA20" s="646"/>
      <c r="DB20" s="646"/>
      <c r="DC20" s="646"/>
      <c r="DD20" s="614">
        <v>4176910</v>
      </c>
      <c r="DE20" s="609"/>
      <c r="DF20" s="609"/>
      <c r="DG20" s="609"/>
      <c r="DH20" s="609"/>
      <c r="DI20" s="609"/>
      <c r="DJ20" s="609"/>
      <c r="DK20" s="609"/>
      <c r="DL20" s="609"/>
      <c r="DM20" s="609"/>
      <c r="DN20" s="609"/>
      <c r="DO20" s="609"/>
      <c r="DP20" s="610"/>
      <c r="DQ20" s="614">
        <v>34675527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4067049</v>
      </c>
      <c r="S21" s="609"/>
      <c r="T21" s="609"/>
      <c r="U21" s="609"/>
      <c r="V21" s="609"/>
      <c r="W21" s="609"/>
      <c r="X21" s="609"/>
      <c r="Y21" s="610"/>
      <c r="Z21" s="646">
        <v>7.3</v>
      </c>
      <c r="AA21" s="646"/>
      <c r="AB21" s="646"/>
      <c r="AC21" s="646"/>
      <c r="AD21" s="647">
        <v>3624037</v>
      </c>
      <c r="AE21" s="647"/>
      <c r="AF21" s="647"/>
      <c r="AG21" s="647"/>
      <c r="AH21" s="647"/>
      <c r="AI21" s="647"/>
      <c r="AJ21" s="647"/>
      <c r="AK21" s="647"/>
      <c r="AL21" s="611">
        <v>11.8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38972</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3624037</v>
      </c>
      <c r="S22" s="609"/>
      <c r="T22" s="609"/>
      <c r="U22" s="609"/>
      <c r="V22" s="609"/>
      <c r="W22" s="609"/>
      <c r="X22" s="609"/>
      <c r="Y22" s="610"/>
      <c r="Z22" s="646">
        <v>6.5</v>
      </c>
      <c r="AA22" s="646"/>
      <c r="AB22" s="646"/>
      <c r="AC22" s="646"/>
      <c r="AD22" s="647">
        <v>3624037</v>
      </c>
      <c r="AE22" s="647"/>
      <c r="AF22" s="647"/>
      <c r="AG22" s="647"/>
      <c r="AH22" s="647"/>
      <c r="AI22" s="647"/>
      <c r="AJ22" s="647"/>
      <c r="AK22" s="647"/>
      <c r="AL22" s="611">
        <v>11.8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442837</v>
      </c>
      <c r="S23" s="609"/>
      <c r="T23" s="609"/>
      <c r="U23" s="609"/>
      <c r="V23" s="609"/>
      <c r="W23" s="609"/>
      <c r="X23" s="609"/>
      <c r="Y23" s="610"/>
      <c r="Z23" s="646">
        <v>0.8</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1512745</v>
      </c>
      <c r="BH23" s="609"/>
      <c r="BI23" s="609"/>
      <c r="BJ23" s="609"/>
      <c r="BK23" s="609"/>
      <c r="BL23" s="609"/>
      <c r="BM23" s="609"/>
      <c r="BN23" s="610"/>
      <c r="BO23" s="646">
        <v>6.7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175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28772286</v>
      </c>
      <c r="CS24" s="664"/>
      <c r="CT24" s="664"/>
      <c r="CU24" s="664"/>
      <c r="CV24" s="664"/>
      <c r="CW24" s="664"/>
      <c r="CX24" s="664"/>
      <c r="CY24" s="689"/>
      <c r="CZ24" s="690">
        <v>54.6</v>
      </c>
      <c r="DA24" s="672"/>
      <c r="DB24" s="672"/>
      <c r="DC24" s="692"/>
      <c r="DD24" s="688">
        <v>16935374</v>
      </c>
      <c r="DE24" s="664"/>
      <c r="DF24" s="664"/>
      <c r="DG24" s="664"/>
      <c r="DH24" s="664"/>
      <c r="DI24" s="664"/>
      <c r="DJ24" s="664"/>
      <c r="DK24" s="689"/>
      <c r="DL24" s="688">
        <v>15382474</v>
      </c>
      <c r="DM24" s="664"/>
      <c r="DN24" s="664"/>
      <c r="DO24" s="664"/>
      <c r="DP24" s="664"/>
      <c r="DQ24" s="664"/>
      <c r="DR24" s="664"/>
      <c r="DS24" s="664"/>
      <c r="DT24" s="664"/>
      <c r="DU24" s="664"/>
      <c r="DV24" s="689"/>
      <c r="DW24" s="690">
        <v>50</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32321693</v>
      </c>
      <c r="S25" s="609"/>
      <c r="T25" s="609"/>
      <c r="U25" s="609"/>
      <c r="V25" s="609"/>
      <c r="W25" s="609"/>
      <c r="X25" s="609"/>
      <c r="Y25" s="610"/>
      <c r="Z25" s="646">
        <v>58.3</v>
      </c>
      <c r="AA25" s="646"/>
      <c r="AB25" s="646"/>
      <c r="AC25" s="646"/>
      <c r="AD25" s="647">
        <v>30196893</v>
      </c>
      <c r="AE25" s="647"/>
      <c r="AF25" s="647"/>
      <c r="AG25" s="647"/>
      <c r="AH25" s="647"/>
      <c r="AI25" s="647"/>
      <c r="AJ25" s="647"/>
      <c r="AK25" s="647"/>
      <c r="AL25" s="611">
        <v>98.6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8558705</v>
      </c>
      <c r="CS25" s="621"/>
      <c r="CT25" s="621"/>
      <c r="CU25" s="621"/>
      <c r="CV25" s="621"/>
      <c r="CW25" s="621"/>
      <c r="CX25" s="621"/>
      <c r="CY25" s="622"/>
      <c r="CZ25" s="611">
        <v>16.2</v>
      </c>
      <c r="DA25" s="623"/>
      <c r="DB25" s="623"/>
      <c r="DC25" s="624"/>
      <c r="DD25" s="614">
        <v>7787593</v>
      </c>
      <c r="DE25" s="621"/>
      <c r="DF25" s="621"/>
      <c r="DG25" s="621"/>
      <c r="DH25" s="621"/>
      <c r="DI25" s="621"/>
      <c r="DJ25" s="621"/>
      <c r="DK25" s="622"/>
      <c r="DL25" s="614">
        <v>7778051</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16636</v>
      </c>
      <c r="S26" s="609"/>
      <c r="T26" s="609"/>
      <c r="U26" s="609"/>
      <c r="V26" s="609"/>
      <c r="W26" s="609"/>
      <c r="X26" s="609"/>
      <c r="Y26" s="610"/>
      <c r="Z26" s="646">
        <v>0</v>
      </c>
      <c r="AA26" s="646"/>
      <c r="AB26" s="646"/>
      <c r="AC26" s="646"/>
      <c r="AD26" s="647">
        <v>16636</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5781636</v>
      </c>
      <c r="CS26" s="609"/>
      <c r="CT26" s="609"/>
      <c r="CU26" s="609"/>
      <c r="CV26" s="609"/>
      <c r="CW26" s="609"/>
      <c r="CX26" s="609"/>
      <c r="CY26" s="610"/>
      <c r="CZ26" s="611">
        <v>11</v>
      </c>
      <c r="DA26" s="623"/>
      <c r="DB26" s="623"/>
      <c r="DC26" s="624"/>
      <c r="DD26" s="614">
        <v>5100235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692862</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22443744</v>
      </c>
      <c r="BH27" s="609"/>
      <c r="BI27" s="609"/>
      <c r="BJ27" s="609"/>
      <c r="BK27" s="609"/>
      <c r="BL27" s="609"/>
      <c r="BM27" s="609"/>
      <c r="BN27" s="610"/>
      <c r="BO27" s="646">
        <v>100</v>
      </c>
      <c r="BP27" s="646"/>
      <c r="BQ27" s="646"/>
      <c r="BR27" s="646"/>
      <c r="BS27" s="647">
        <v>169043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16927217</v>
      </c>
      <c r="CS27" s="621"/>
      <c r="CT27" s="621"/>
      <c r="CU27" s="621"/>
      <c r="CV27" s="621"/>
      <c r="CW27" s="621"/>
      <c r="CX27" s="621"/>
      <c r="CY27" s="622"/>
      <c r="CZ27" s="611">
        <v>32.1</v>
      </c>
      <c r="DA27" s="623"/>
      <c r="DB27" s="623"/>
      <c r="DC27" s="624"/>
      <c r="DD27" s="614">
        <v>5861417</v>
      </c>
      <c r="DE27" s="621"/>
      <c r="DF27" s="621"/>
      <c r="DG27" s="621"/>
      <c r="DH27" s="621"/>
      <c r="DI27" s="621"/>
      <c r="DJ27" s="621"/>
      <c r="DK27" s="622"/>
      <c r="DL27" s="614">
        <v>4318059</v>
      </c>
      <c r="DM27" s="621"/>
      <c r="DN27" s="621"/>
      <c r="DO27" s="621"/>
      <c r="DP27" s="621"/>
      <c r="DQ27" s="621"/>
      <c r="DR27" s="621"/>
      <c r="DS27" s="621"/>
      <c r="DT27" s="621"/>
      <c r="DU27" s="621"/>
      <c r="DV27" s="622"/>
      <c r="DW27" s="611">
        <v>14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422065</v>
      </c>
      <c r="S28" s="609"/>
      <c r="T28" s="609"/>
      <c r="U28" s="609"/>
      <c r="V28" s="609"/>
      <c r="W28" s="609"/>
      <c r="X28" s="609"/>
      <c r="Y28" s="610"/>
      <c r="Z28" s="646">
        <v>0.8</v>
      </c>
      <c r="AA28" s="646"/>
      <c r="AB28" s="646"/>
      <c r="AC28" s="646"/>
      <c r="AD28" s="647">
        <v>137215</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3286364</v>
      </c>
      <c r="CS28" s="609"/>
      <c r="CT28" s="609"/>
      <c r="CU28" s="609"/>
      <c r="CV28" s="609"/>
      <c r="CW28" s="609"/>
      <c r="CX28" s="609"/>
      <c r="CY28" s="610"/>
      <c r="CZ28" s="611">
        <v>6.2</v>
      </c>
      <c r="DA28" s="623"/>
      <c r="DB28" s="623"/>
      <c r="DC28" s="624"/>
      <c r="DD28" s="614">
        <v>3286364</v>
      </c>
      <c r="DE28" s="609"/>
      <c r="DF28" s="609"/>
      <c r="DG28" s="609"/>
      <c r="DH28" s="609"/>
      <c r="DI28" s="609"/>
      <c r="DJ28" s="609"/>
      <c r="DK28" s="610"/>
      <c r="DL28" s="614">
        <v>3286364</v>
      </c>
      <c r="DM28" s="609"/>
      <c r="DN28" s="609"/>
      <c r="DO28" s="609"/>
      <c r="DP28" s="609"/>
      <c r="DQ28" s="609"/>
      <c r="DR28" s="609"/>
      <c r="DS28" s="609"/>
      <c r="DT28" s="609"/>
      <c r="DU28" s="609"/>
      <c r="DV28" s="610"/>
      <c r="DW28" s="611">
        <v>10.7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525198</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3286364</v>
      </c>
      <c r="CS29" s="621"/>
      <c r="CT29" s="621"/>
      <c r="CU29" s="621"/>
      <c r="CV29" s="621"/>
      <c r="CW29" s="621"/>
      <c r="CX29" s="621"/>
      <c r="CY29" s="622"/>
      <c r="CZ29" s="611">
        <v>6.2</v>
      </c>
      <c r="DA29" s="623"/>
      <c r="DB29" s="623"/>
      <c r="DC29" s="624"/>
      <c r="DD29" s="614">
        <v>3286364</v>
      </c>
      <c r="DE29" s="621"/>
      <c r="DF29" s="621"/>
      <c r="DG29" s="621"/>
      <c r="DH29" s="621"/>
      <c r="DI29" s="621"/>
      <c r="DJ29" s="621"/>
      <c r="DK29" s="622"/>
      <c r="DL29" s="614">
        <v>3286364</v>
      </c>
      <c r="DM29" s="621"/>
      <c r="DN29" s="621"/>
      <c r="DO29" s="621"/>
      <c r="DP29" s="621"/>
      <c r="DQ29" s="621"/>
      <c r="DR29" s="621"/>
      <c r="DS29" s="621"/>
      <c r="DT29" s="621"/>
      <c r="DU29" s="621"/>
      <c r="DV29" s="622"/>
      <c r="DW29" s="611">
        <v>10.7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11732448</v>
      </c>
      <c r="S30" s="609"/>
      <c r="T30" s="609"/>
      <c r="U30" s="609"/>
      <c r="V30" s="609"/>
      <c r="W30" s="609"/>
      <c r="X30" s="609"/>
      <c r="Y30" s="610"/>
      <c r="Z30" s="646">
        <v>21.2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3189649</v>
      </c>
      <c r="CS30" s="609"/>
      <c r="CT30" s="609"/>
      <c r="CU30" s="609"/>
      <c r="CV30" s="609"/>
      <c r="CW30" s="609"/>
      <c r="CX30" s="609"/>
      <c r="CY30" s="610"/>
      <c r="CZ30" s="611">
        <v>6.1</v>
      </c>
      <c r="DA30" s="623"/>
      <c r="DB30" s="623"/>
      <c r="DC30" s="624"/>
      <c r="DD30" s="614">
        <v>3189649</v>
      </c>
      <c r="DE30" s="609"/>
      <c r="DF30" s="609"/>
      <c r="DG30" s="609"/>
      <c r="DH30" s="609"/>
      <c r="DI30" s="609"/>
      <c r="DJ30" s="609"/>
      <c r="DK30" s="610"/>
      <c r="DL30" s="614">
        <v>3189649</v>
      </c>
      <c r="DM30" s="609"/>
      <c r="DN30" s="609"/>
      <c r="DO30" s="609"/>
      <c r="DP30" s="609"/>
      <c r="DQ30" s="609"/>
      <c r="DR30" s="609"/>
      <c r="DS30" s="609"/>
      <c r="DT30" s="609"/>
      <c r="DU30" s="609"/>
      <c r="DV30" s="610"/>
      <c r="DW30" s="611">
        <v>10.4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167430</v>
      </c>
      <c r="S31" s="609"/>
      <c r="T31" s="609"/>
      <c r="U31" s="609"/>
      <c r="V31" s="609"/>
      <c r="W31" s="609"/>
      <c r="X31" s="609"/>
      <c r="Y31" s="610"/>
      <c r="Z31" s="646">
        <v>0.3</v>
      </c>
      <c r="AA31" s="646"/>
      <c r="AB31" s="646"/>
      <c r="AC31" s="646"/>
      <c r="AD31" s="647">
        <v>167430</v>
      </c>
      <c r="AE31" s="647"/>
      <c r="AF31" s="647"/>
      <c r="AG31" s="647"/>
      <c r="AH31" s="647"/>
      <c r="AI31" s="647"/>
      <c r="AJ31" s="647"/>
      <c r="AK31" s="647"/>
      <c r="AL31" s="611">
        <v>0.5</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96.8</v>
      </c>
      <c r="BN31" s="671"/>
      <c r="BO31" s="671"/>
      <c r="BP31" s="671"/>
      <c r="BQ31" s="673"/>
      <c r="BR31" s="670">
        <v>99.1</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96715</v>
      </c>
      <c r="CS31" s="621"/>
      <c r="CT31" s="621"/>
      <c r="CU31" s="621"/>
      <c r="CV31" s="621"/>
      <c r="CW31" s="621"/>
      <c r="CX31" s="621"/>
      <c r="CY31" s="622"/>
      <c r="CZ31" s="611">
        <v>0.2</v>
      </c>
      <c r="DA31" s="623"/>
      <c r="DB31" s="623"/>
      <c r="DC31" s="624"/>
      <c r="DD31" s="614">
        <v>96715</v>
      </c>
      <c r="DE31" s="621"/>
      <c r="DF31" s="621"/>
      <c r="DG31" s="621"/>
      <c r="DH31" s="621"/>
      <c r="DI31" s="621"/>
      <c r="DJ31" s="621"/>
      <c r="DK31" s="622"/>
      <c r="DL31" s="614">
        <v>96715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4184619</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96.2</v>
      </c>
      <c r="BN32" s="621"/>
      <c r="BO32" s="621"/>
      <c r="BP32" s="621"/>
      <c r="BQ32" s="644"/>
      <c r="BR32" s="674">
        <v>98.8</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424938</v>
      </c>
      <c r="S33" s="609"/>
      <c r="T33" s="609"/>
      <c r="U33" s="609"/>
      <c r="V33" s="609"/>
      <c r="W33" s="609"/>
      <c r="X33" s="609"/>
      <c r="Y33" s="610"/>
      <c r="Z33" s="646">
        <v>0.8</v>
      </c>
      <c r="AA33" s="646"/>
      <c r="AB33" s="646"/>
      <c r="AC33" s="646"/>
      <c r="AD33" s="647">
        <v>90137</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97.2</v>
      </c>
      <c r="BN33" s="593"/>
      <c r="BO33" s="593"/>
      <c r="BP33" s="593"/>
      <c r="BQ33" s="656"/>
      <c r="BR33" s="669">
        <v>99.2</v>
      </c>
      <c r="BS33" s="593"/>
      <c r="BT33" s="593"/>
      <c r="BU33" s="593"/>
      <c r="BV33" s="593"/>
      <c r="BW33" s="593"/>
      <c r="BX33" s="639">
        <v>96.7</v>
      </c>
      <c r="BY33" s="593"/>
      <c r="BZ33" s="593"/>
      <c r="CA33" s="593"/>
      <c r="CB33" s="656"/>
      <c r="CD33" s="605" t="s">
        <v>307</v>
      </c>
      <c r="CE33" s="606"/>
      <c r="CF33" s="606"/>
      <c r="CG33" s="606"/>
      <c r="CH33" s="606"/>
      <c r="CI33" s="606"/>
      <c r="CJ33" s="606"/>
      <c r="CK33" s="606"/>
      <c r="CL33" s="606"/>
      <c r="CM33" s="606"/>
      <c r="CN33" s="606"/>
      <c r="CO33" s="606"/>
      <c r="CP33" s="606"/>
      <c r="CQ33" s="607"/>
      <c r="CR33" s="608">
        <v>19728436</v>
      </c>
      <c r="CS33" s="621"/>
      <c r="CT33" s="621"/>
      <c r="CU33" s="621"/>
      <c r="CV33" s="621"/>
      <c r="CW33" s="621"/>
      <c r="CX33" s="621"/>
      <c r="CY33" s="622"/>
      <c r="CZ33" s="611">
        <v>37.4</v>
      </c>
      <c r="DA33" s="623"/>
      <c r="DB33" s="623"/>
      <c r="DC33" s="624"/>
      <c r="DD33" s="614">
        <v>16072997</v>
      </c>
      <c r="DE33" s="621"/>
      <c r="DF33" s="621"/>
      <c r="DG33" s="621"/>
      <c r="DH33" s="621"/>
      <c r="DI33" s="621"/>
      <c r="DJ33" s="621"/>
      <c r="DK33" s="622"/>
      <c r="DL33" s="614">
        <v>12944573</v>
      </c>
      <c r="DM33" s="621"/>
      <c r="DN33" s="621"/>
      <c r="DO33" s="621"/>
      <c r="DP33" s="621"/>
      <c r="DQ33" s="621"/>
      <c r="DR33" s="621"/>
      <c r="DS33" s="621"/>
      <c r="DT33" s="621"/>
      <c r="DU33" s="621"/>
      <c r="DV33" s="622"/>
      <c r="DW33" s="611">
        <v>42.1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638744</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9639405</v>
      </c>
      <c r="CS34" s="609"/>
      <c r="CT34" s="609"/>
      <c r="CU34" s="609"/>
      <c r="CV34" s="609"/>
      <c r="CW34" s="609"/>
      <c r="CX34" s="609"/>
      <c r="CY34" s="610"/>
      <c r="CZ34" s="611">
        <v>18.3</v>
      </c>
      <c r="DA34" s="623"/>
      <c r="DB34" s="623"/>
      <c r="DC34" s="624"/>
      <c r="DD34" s="614">
        <v>7652719</v>
      </c>
      <c r="DE34" s="609"/>
      <c r="DF34" s="609"/>
      <c r="DG34" s="609"/>
      <c r="DH34" s="609"/>
      <c r="DI34" s="609"/>
      <c r="DJ34" s="609"/>
      <c r="DK34" s="610"/>
      <c r="DL34" s="614">
        <v>6768465</v>
      </c>
      <c r="DM34" s="609"/>
      <c r="DN34" s="609"/>
      <c r="DO34" s="609"/>
      <c r="DP34" s="609"/>
      <c r="DQ34" s="609"/>
      <c r="DR34" s="609"/>
      <c r="DS34" s="609"/>
      <c r="DT34" s="609"/>
      <c r="DU34" s="609"/>
      <c r="DV34" s="610"/>
      <c r="DW34" s="611">
        <v>22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531258</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668553</v>
      </c>
      <c r="CS35" s="621"/>
      <c r="CT35" s="621"/>
      <c r="CU35" s="621"/>
      <c r="CV35" s="621"/>
      <c r="CW35" s="621"/>
      <c r="CX35" s="621"/>
      <c r="CY35" s="622"/>
      <c r="CZ35" s="611">
        <v>1.3</v>
      </c>
      <c r="DA35" s="623"/>
      <c r="DB35" s="623"/>
      <c r="DC35" s="624"/>
      <c r="DD35" s="614">
        <v>613890</v>
      </c>
      <c r="DE35" s="621"/>
      <c r="DF35" s="621"/>
      <c r="DG35" s="621"/>
      <c r="DH35" s="621"/>
      <c r="DI35" s="621"/>
      <c r="DJ35" s="621"/>
      <c r="DK35" s="622"/>
      <c r="DL35" s="614">
        <v>613890</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1226696</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6372546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4438703</v>
      </c>
      <c r="CS36" s="609"/>
      <c r="CT36" s="609"/>
      <c r="CU36" s="609"/>
      <c r="CV36" s="609"/>
      <c r="CW36" s="609"/>
      <c r="CX36" s="609"/>
      <c r="CY36" s="610"/>
      <c r="CZ36" s="611">
        <v>8.4</v>
      </c>
      <c r="DA36" s="623"/>
      <c r="DB36" s="623"/>
      <c r="DC36" s="624"/>
      <c r="DD36" s="614">
        <v>3908368</v>
      </c>
      <c r="DE36" s="609"/>
      <c r="DF36" s="609"/>
      <c r="DG36" s="609"/>
      <c r="DH36" s="609"/>
      <c r="DI36" s="609"/>
      <c r="DJ36" s="609"/>
      <c r="DK36" s="610"/>
      <c r="DL36" s="614">
        <v>2115506</v>
      </c>
      <c r="DM36" s="609"/>
      <c r="DN36" s="609"/>
      <c r="DO36" s="609"/>
      <c r="DP36" s="609"/>
      <c r="DQ36" s="609"/>
      <c r="DR36" s="609"/>
      <c r="DS36" s="609"/>
      <c r="DT36" s="609"/>
      <c r="DU36" s="609"/>
      <c r="DV36" s="610"/>
      <c r="DW36" s="611">
        <v>6.9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1409794</v>
      </c>
      <c r="S37" s="609"/>
      <c r="T37" s="609"/>
      <c r="U37" s="609"/>
      <c r="V37" s="609"/>
      <c r="W37" s="609"/>
      <c r="X37" s="609"/>
      <c r="Y37" s="610"/>
      <c r="Z37" s="646">
        <v>2.5</v>
      </c>
      <c r="AA37" s="646"/>
      <c r="AB37" s="646"/>
      <c r="AC37" s="646"/>
      <c r="AD37" s="647">
        <v>21750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1250094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-38041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212708</v>
      </c>
      <c r="CS37" s="621"/>
      <c r="CT37" s="621"/>
      <c r="CU37" s="621"/>
      <c r="CV37" s="621"/>
      <c r="CW37" s="621"/>
      <c r="CX37" s="621"/>
      <c r="CY37" s="622"/>
      <c r="CZ37" s="611">
        <v>0.4</v>
      </c>
      <c r="DA37" s="623"/>
      <c r="DB37" s="623"/>
      <c r="DC37" s="624"/>
      <c r="DD37" s="614">
        <v>212708</v>
      </c>
      <c r="DE37" s="621"/>
      <c r="DF37" s="621"/>
      <c r="DG37" s="621"/>
      <c r="DH37" s="621"/>
      <c r="DI37" s="621"/>
      <c r="DJ37" s="621"/>
      <c r="DK37" s="622"/>
      <c r="DL37" s="614">
        <v>212708</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1148000</v>
      </c>
      <c r="S38" s="609"/>
      <c r="T38" s="609"/>
      <c r="U38" s="609"/>
      <c r="V38" s="609"/>
      <c r="W38" s="609"/>
      <c r="X38" s="609"/>
      <c r="Y38" s="610"/>
      <c r="Z38" s="646">
        <v>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703924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15975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4351940</v>
      </c>
      <c r="CS38" s="609"/>
      <c r="CT38" s="609"/>
      <c r="CU38" s="609"/>
      <c r="CV38" s="609"/>
      <c r="CW38" s="609"/>
      <c r="CX38" s="609"/>
      <c r="CY38" s="610"/>
      <c r="CZ38" s="611">
        <v>8.3000000000000007</v>
      </c>
      <c r="DA38" s="623"/>
      <c r="DB38" s="623"/>
      <c r="DC38" s="624"/>
      <c r="DD38" s="614">
        <v>3605373</v>
      </c>
      <c r="DE38" s="609"/>
      <c r="DF38" s="609"/>
      <c r="DG38" s="609"/>
      <c r="DH38" s="609"/>
      <c r="DI38" s="609"/>
      <c r="DJ38" s="609"/>
      <c r="DK38" s="610"/>
      <c r="DL38" s="614">
        <v>3439512</v>
      </c>
      <c r="DM38" s="609"/>
      <c r="DN38" s="609"/>
      <c r="DO38" s="609"/>
      <c r="DP38" s="609"/>
      <c r="DQ38" s="609"/>
      <c r="DR38" s="609"/>
      <c r="DS38" s="609"/>
      <c r="DT38" s="609"/>
      <c r="DU38" s="609"/>
      <c r="DV38" s="610"/>
      <c r="DW38" s="611">
        <v>11.2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74764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22677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348935</v>
      </c>
      <c r="CS39" s="621"/>
      <c r="CT39" s="621"/>
      <c r="CU39" s="621"/>
      <c r="CV39" s="621"/>
      <c r="CW39" s="621"/>
      <c r="CX39" s="621"/>
      <c r="CY39" s="622"/>
      <c r="CZ39" s="611">
        <v>0.7</v>
      </c>
      <c r="DA39" s="623"/>
      <c r="DB39" s="623"/>
      <c r="DC39" s="624"/>
      <c r="DD39" s="614">
        <v>285447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112600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66588</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280900</v>
      </c>
      <c r="CS40" s="609"/>
      <c r="CT40" s="609"/>
      <c r="CU40" s="609"/>
      <c r="CV40" s="609"/>
      <c r="CW40" s="609"/>
      <c r="CX40" s="609"/>
      <c r="CY40" s="610"/>
      <c r="CZ40" s="611">
        <v>0.5</v>
      </c>
      <c r="DA40" s="623"/>
      <c r="DB40" s="623"/>
      <c r="DC40" s="624"/>
      <c r="DD40" s="614">
        <v>7200</v>
      </c>
      <c r="DE40" s="609"/>
      <c r="DF40" s="609"/>
      <c r="DG40" s="609"/>
      <c r="DH40" s="609"/>
      <c r="DI40" s="609"/>
      <c r="DJ40" s="609"/>
      <c r="DK40" s="610"/>
      <c r="DL40" s="614">
        <v>7200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55442381</v>
      </c>
      <c r="S41" s="633"/>
      <c r="T41" s="633"/>
      <c r="U41" s="633"/>
      <c r="V41" s="633"/>
      <c r="W41" s="633"/>
      <c r="X41" s="633"/>
      <c r="Y41" s="636"/>
      <c r="Z41" s="637">
        <v>100</v>
      </c>
      <c r="AA41" s="637"/>
      <c r="AB41" s="637"/>
      <c r="AC41" s="637"/>
      <c r="AD41" s="638">
        <v>30630061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801065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3476111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4212992</v>
      </c>
      <c r="CS42" s="621"/>
      <c r="CT42" s="621"/>
      <c r="CU42" s="621"/>
      <c r="CV42" s="621"/>
      <c r="CW42" s="621"/>
      <c r="CX42" s="621"/>
      <c r="CY42" s="622"/>
      <c r="CZ42" s="611">
        <v>8</v>
      </c>
      <c r="DA42" s="623"/>
      <c r="DB42" s="623"/>
      <c r="DC42" s="624"/>
      <c r="DD42" s="614">
        <v>1667156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225335</v>
      </c>
      <c r="CS43" s="621"/>
      <c r="CT43" s="621"/>
      <c r="CU43" s="621"/>
      <c r="CV43" s="621"/>
      <c r="CW43" s="621"/>
      <c r="CX43" s="621"/>
      <c r="CY43" s="622"/>
      <c r="CZ43" s="611">
        <v>0.4</v>
      </c>
      <c r="DA43" s="623"/>
      <c r="DB43" s="623"/>
      <c r="DC43" s="624"/>
      <c r="DD43" s="614">
        <v>220801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4176910</v>
      </c>
      <c r="CS44" s="609"/>
      <c r="CT44" s="609"/>
      <c r="CU44" s="609"/>
      <c r="CV44" s="609"/>
      <c r="CW44" s="609"/>
      <c r="CX44" s="609"/>
      <c r="CY44" s="610"/>
      <c r="CZ44" s="611">
        <v>7.9</v>
      </c>
      <c r="DA44" s="612"/>
      <c r="DB44" s="612"/>
      <c r="DC44" s="613"/>
      <c r="DD44" s="614">
        <v>1665573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1242090</v>
      </c>
      <c r="CS45" s="621"/>
      <c r="CT45" s="621"/>
      <c r="CU45" s="621"/>
      <c r="CV45" s="621"/>
      <c r="CW45" s="621"/>
      <c r="CX45" s="621"/>
      <c r="CY45" s="622"/>
      <c r="CZ45" s="611">
        <v>2.4</v>
      </c>
      <c r="DA45" s="623"/>
      <c r="DB45" s="623"/>
      <c r="DC45" s="624"/>
      <c r="DD45" s="614">
        <v>146129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2656298</v>
      </c>
      <c r="CS46" s="609"/>
      <c r="CT46" s="609"/>
      <c r="CU46" s="609"/>
      <c r="CV46" s="609"/>
      <c r="CW46" s="609"/>
      <c r="CX46" s="609"/>
      <c r="CY46" s="610"/>
      <c r="CZ46" s="611">
        <v>5</v>
      </c>
      <c r="DA46" s="612"/>
      <c r="DB46" s="612"/>
      <c r="DC46" s="613"/>
      <c r="DD46" s="614">
        <v>1441246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36082</v>
      </c>
      <c r="CS47" s="621"/>
      <c r="CT47" s="621"/>
      <c r="CU47" s="621"/>
      <c r="CV47" s="621"/>
      <c r="CW47" s="621"/>
      <c r="CX47" s="621"/>
      <c r="CY47" s="622"/>
      <c r="CZ47" s="611">
        <v>0.1</v>
      </c>
      <c r="DA47" s="623"/>
      <c r="DB47" s="623"/>
      <c r="DC47" s="624"/>
      <c r="DD47" s="614">
        <v>1583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52713714</v>
      </c>
      <c r="CS49" s="593"/>
      <c r="CT49" s="593"/>
      <c r="CU49" s="593"/>
      <c r="CV49" s="593"/>
      <c r="CW49" s="593"/>
      <c r="CX49" s="593"/>
      <c r="CY49" s="594"/>
      <c r="CZ49" s="595">
        <v>100</v>
      </c>
      <c r="DA49" s="596"/>
      <c r="DB49" s="596"/>
      <c r="DC49" s="597"/>
      <c r="DD49" s="598">
        <v>34675527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TggV/7VIVdBGm+qwfZsuuLAwl0fYcbZzAWn3Cy0gNK+ddVbsJHyeKuoln0JFsia56JnyL/aAHwWhjEMbvRiDg==" saltValue="BIYJMrNydpbY8GhyDsGl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55805</v>
      </c>
      <c r="R7" s="1090"/>
      <c r="S7" s="1090"/>
      <c r="T7" s="1090"/>
      <c r="U7" s="1090"/>
      <c r="V7" s="1090">
        <v>53076</v>
      </c>
      <c r="W7" s="1090"/>
      <c r="X7" s="1090"/>
      <c r="Y7" s="1090"/>
      <c r="Z7" s="1090"/>
      <c r="AA7" s="1090">
        <v>2729</v>
      </c>
      <c r="AB7" s="1090"/>
      <c r="AC7" s="1090"/>
      <c r="AD7" s="1090"/>
      <c r="AE7" s="1091"/>
      <c r="AF7" s="1092">
        <v>1587</v>
      </c>
      <c r="AG7" s="1093"/>
      <c r="AH7" s="1093"/>
      <c r="AI7" s="1093"/>
      <c r="AJ7" s="1094"/>
      <c r="AK7" s="1095">
        <v>522</v>
      </c>
      <c r="AL7" s="1096"/>
      <c r="AM7" s="1096"/>
      <c r="AN7" s="1096"/>
      <c r="AO7" s="1096"/>
      <c r="AP7" s="1096">
        <v>27367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0</v>
      </c>
      <c r="CI7" s="1084"/>
      <c r="CJ7" s="1084"/>
      <c r="CK7" s="1084"/>
      <c r="CL7" s="1085"/>
      <c r="CM7" s="1083">
        <v>763</v>
      </c>
      <c r="CN7" s="1084"/>
      <c r="CO7" s="1084"/>
      <c r="CP7" s="1084"/>
      <c r="CQ7" s="1085"/>
      <c r="CR7" s="1083">
        <v>5</v>
      </c>
      <c r="CS7" s="1084"/>
      <c r="CT7" s="1084"/>
      <c r="CU7" s="1084"/>
      <c r="CV7" s="1085"/>
      <c r="CW7" s="1083">
        <v>2</v>
      </c>
      <c r="CX7" s="1084"/>
      <c r="CY7" s="1084"/>
      <c r="CZ7" s="1084"/>
      <c r="DA7" s="1085"/>
      <c r="DB7" s="1083">
        <v>0</v>
      </c>
      <c r="DC7" s="1084"/>
      <c r="DD7" s="1084"/>
      <c r="DE7" s="1084"/>
      <c r="DF7" s="1085"/>
      <c r="DG7" s="1083">
        <v>389</v>
      </c>
      <c r="DH7" s="1084"/>
      <c r="DI7" s="1084"/>
      <c r="DJ7" s="1084"/>
      <c r="DK7" s="1085"/>
      <c r="DL7" s="1083">
        <v>0</v>
      </c>
      <c r="DM7" s="1084"/>
      <c r="DN7" s="1084"/>
      <c r="DO7" s="1084"/>
      <c r="DP7" s="1085"/>
      <c r="DQ7" s="1083">
        <v>0</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55805</v>
      </c>
      <c r="R23" s="1048"/>
      <c r="S23" s="1048"/>
      <c r="T23" s="1048"/>
      <c r="U23" s="1048"/>
      <c r="V23" s="1048">
        <v>53076</v>
      </c>
      <c r="W23" s="1048"/>
      <c r="X23" s="1048"/>
      <c r="Y23" s="1048"/>
      <c r="Z23" s="1048"/>
      <c r="AA23" s="1048">
        <v>2729</v>
      </c>
      <c r="AB23" s="1048"/>
      <c r="AC23" s="1048"/>
      <c r="AD23" s="1048"/>
      <c r="AE23" s="1055"/>
      <c r="AF23" s="1056">
        <v>1587</v>
      </c>
      <c r="AG23" s="1048"/>
      <c r="AH23" s="1048"/>
      <c r="AI23" s="1048"/>
      <c r="AJ23" s="1057"/>
      <c r="AK23" s="1058"/>
      <c r="AL23" s="1059"/>
      <c r="AM23" s="1059"/>
      <c r="AN23" s="1059"/>
      <c r="AO23" s="1059"/>
      <c r="AP23" s="1048">
        <v>27367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11623</v>
      </c>
      <c r="R28" s="1038"/>
      <c r="S28" s="1038"/>
      <c r="T28" s="1038"/>
      <c r="U28" s="1038"/>
      <c r="V28" s="1038">
        <v>11592</v>
      </c>
      <c r="W28" s="1038"/>
      <c r="X28" s="1038"/>
      <c r="Y28" s="1038"/>
      <c r="Z28" s="1038"/>
      <c r="AA28" s="1038">
        <v>31</v>
      </c>
      <c r="AB28" s="1038"/>
      <c r="AC28" s="1038"/>
      <c r="AD28" s="1038"/>
      <c r="AE28" s="1039"/>
      <c r="AF28" s="1040">
        <v>31</v>
      </c>
      <c r="AG28" s="1038"/>
      <c r="AH28" s="1038"/>
      <c r="AI28" s="1038"/>
      <c r="AJ28" s="1041"/>
      <c r="AK28" s="1029">
        <v>978</v>
      </c>
      <c r="AL28" s="1030"/>
      <c r="AM28" s="1030"/>
      <c r="AN28" s="1030"/>
      <c r="AO28" s="1030"/>
      <c r="AP28" s="1030" t="s">
        <v>487</v>
      </c>
      <c r="AQ28" s="1030"/>
      <c r="AR28" s="1030"/>
      <c r="AS28" s="1030"/>
      <c r="AT28" s="1030"/>
      <c r="AU28" s="1030" t="s">
        <v>487</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11183</v>
      </c>
      <c r="R29" s="1026"/>
      <c r="S29" s="1026"/>
      <c r="T29" s="1026"/>
      <c r="U29" s="1026"/>
      <c r="V29" s="1026">
        <v>11065</v>
      </c>
      <c r="W29" s="1026"/>
      <c r="X29" s="1026"/>
      <c r="Y29" s="1026"/>
      <c r="Z29" s="1026"/>
      <c r="AA29" s="1026">
        <v>118</v>
      </c>
      <c r="AB29" s="1026"/>
      <c r="AC29" s="1026"/>
      <c r="AD29" s="1026"/>
      <c r="AE29" s="1027"/>
      <c r="AF29" s="1022">
        <v>118</v>
      </c>
      <c r="AG29" s="1023"/>
      <c r="AH29" s="1023"/>
      <c r="AI29" s="1023"/>
      <c r="AJ29" s="1024"/>
      <c r="AK29" s="967">
        <v>1696</v>
      </c>
      <c r="AL29" s="958"/>
      <c r="AM29" s="958"/>
      <c r="AN29" s="958"/>
      <c r="AO29" s="958"/>
      <c r="AP29" s="958" t="s">
        <v>487</v>
      </c>
      <c r="AQ29" s="958"/>
      <c r="AR29" s="958"/>
      <c r="AS29" s="958"/>
      <c r="AT29" s="958"/>
      <c r="AU29" s="958" t="s">
        <v>487</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2054</v>
      </c>
      <c r="R30" s="1026"/>
      <c r="S30" s="1026"/>
      <c r="T30" s="1026"/>
      <c r="U30" s="1026"/>
      <c r="V30" s="1026">
        <v>2047</v>
      </c>
      <c r="W30" s="1026"/>
      <c r="X30" s="1026"/>
      <c r="Y30" s="1026"/>
      <c r="Z30" s="1026"/>
      <c r="AA30" s="1026">
        <v>7</v>
      </c>
      <c r="AB30" s="1026"/>
      <c r="AC30" s="1026"/>
      <c r="AD30" s="1026"/>
      <c r="AE30" s="1027"/>
      <c r="AF30" s="1022">
        <v>7</v>
      </c>
      <c r="AG30" s="1023"/>
      <c r="AH30" s="1023"/>
      <c r="AI30" s="1023"/>
      <c r="AJ30" s="1024"/>
      <c r="AK30" s="967">
        <v>379</v>
      </c>
      <c r="AL30" s="958"/>
      <c r="AM30" s="958"/>
      <c r="AN30" s="958"/>
      <c r="AO30" s="958"/>
      <c r="AP30" s="958" t="s">
        <v>487</v>
      </c>
      <c r="AQ30" s="958"/>
      <c r="AR30" s="958"/>
      <c r="AS30" s="958"/>
      <c r="AT30" s="958"/>
      <c r="AU30" s="958" t="s">
        <v>487</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4222</v>
      </c>
      <c r="R31" s="1026"/>
      <c r="S31" s="1026"/>
      <c r="T31" s="1026"/>
      <c r="U31" s="1026"/>
      <c r="V31" s="1026">
        <v>3857</v>
      </c>
      <c r="W31" s="1026"/>
      <c r="X31" s="1026"/>
      <c r="Y31" s="1026"/>
      <c r="Z31" s="1026"/>
      <c r="AA31" s="1026">
        <v>365</v>
      </c>
      <c r="AB31" s="1026"/>
      <c r="AC31" s="1026"/>
      <c r="AD31" s="1026"/>
      <c r="AE31" s="1027"/>
      <c r="AF31" s="1022">
        <v>69</v>
      </c>
      <c r="AG31" s="1023"/>
      <c r="AH31" s="1023"/>
      <c r="AI31" s="1023"/>
      <c r="AJ31" s="1024"/>
      <c r="AK31" s="967">
        <v>1250</v>
      </c>
      <c r="AL31" s="958"/>
      <c r="AM31" s="958"/>
      <c r="AN31" s="958"/>
      <c r="AO31" s="958"/>
      <c r="AP31" s="958">
        <v>18260</v>
      </c>
      <c r="AQ31" s="958"/>
      <c r="AR31" s="958"/>
      <c r="AS31" s="958"/>
      <c r="AT31" s="958"/>
      <c r="AU31" s="958">
        <v>9459</v>
      </c>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115</v>
      </c>
      <c r="R32" s="1026"/>
      <c r="S32" s="1026"/>
      <c r="T32" s="1026"/>
      <c r="U32" s="1026"/>
      <c r="V32" s="1026">
        <v>95</v>
      </c>
      <c r="W32" s="1026"/>
      <c r="X32" s="1026"/>
      <c r="Y32" s="1026"/>
      <c r="Z32" s="1026"/>
      <c r="AA32" s="1026">
        <v>20</v>
      </c>
      <c r="AB32" s="1026"/>
      <c r="AC32" s="1026"/>
      <c r="AD32" s="1026"/>
      <c r="AE32" s="1027"/>
      <c r="AF32" s="1022" t="s">
        <v>122</v>
      </c>
      <c r="AG32" s="1023"/>
      <c r="AH32" s="1023"/>
      <c r="AI32" s="1023"/>
      <c r="AJ32" s="1024"/>
      <c r="AK32" s="967">
        <v>57</v>
      </c>
      <c r="AL32" s="958"/>
      <c r="AM32" s="958"/>
      <c r="AN32" s="958"/>
      <c r="AO32" s="958"/>
      <c r="AP32" s="958" t="s">
        <v>487</v>
      </c>
      <c r="AQ32" s="958"/>
      <c r="AR32" s="958"/>
      <c r="AS32" s="958"/>
      <c r="AT32" s="958"/>
      <c r="AU32" s="958" t="s">
        <v>487</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224</v>
      </c>
      <c r="AG63" s="946"/>
      <c r="AH63" s="946"/>
      <c r="AI63" s="946"/>
      <c r="AJ63" s="1009"/>
      <c r="AK63" s="1010"/>
      <c r="AL63" s="950"/>
      <c r="AM63" s="950"/>
      <c r="AN63" s="950"/>
      <c r="AO63" s="950"/>
      <c r="AP63" s="946">
        <v>18260</v>
      </c>
      <c r="AQ63" s="946"/>
      <c r="AR63" s="946"/>
      <c r="AS63" s="946"/>
      <c r="AT63" s="946"/>
      <c r="AU63" s="946">
        <v>9459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487</v>
      </c>
      <c r="AQ68" s="969"/>
      <c r="AR68" s="969"/>
      <c r="AS68" s="969"/>
      <c r="AT68" s="969"/>
      <c r="AU68" s="969" t="s">
        <v>487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650</v>
      </c>
      <c r="R72" s="958"/>
      <c r="S72" s="958"/>
      <c r="T72" s="958"/>
      <c r="U72" s="958"/>
      <c r="V72" s="958">
        <v>572</v>
      </c>
      <c r="W72" s="958"/>
      <c r="X72" s="958"/>
      <c r="Y72" s="958"/>
      <c r="Z72" s="958"/>
      <c r="AA72" s="958">
        <v>78</v>
      </c>
      <c r="AB72" s="958"/>
      <c r="AC72" s="958"/>
      <c r="AD72" s="958"/>
      <c r="AE72" s="958"/>
      <c r="AF72" s="958">
        <v>78</v>
      </c>
      <c r="AG72" s="958"/>
      <c r="AH72" s="958"/>
      <c r="AI72" s="958"/>
      <c r="AJ72" s="958"/>
      <c r="AK72" s="958" t="s">
        <v>487</v>
      </c>
      <c r="AL72" s="958"/>
      <c r="AM72" s="958"/>
      <c r="AN72" s="958"/>
      <c r="AO72" s="958"/>
      <c r="AP72" s="958" t="s">
        <v>487</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24186</v>
      </c>
      <c r="R73" s="958"/>
      <c r="S73" s="958"/>
      <c r="T73" s="958"/>
      <c r="U73" s="958"/>
      <c r="V73" s="958">
        <v>24804</v>
      </c>
      <c r="W73" s="958"/>
      <c r="X73" s="958"/>
      <c r="Y73" s="958"/>
      <c r="Z73" s="958"/>
      <c r="AA73" s="958">
        <v>-618</v>
      </c>
      <c r="AB73" s="958"/>
      <c r="AC73" s="958"/>
      <c r="AD73" s="958"/>
      <c r="AE73" s="958"/>
      <c r="AF73" s="958">
        <v>5119</v>
      </c>
      <c r="AG73" s="958"/>
      <c r="AH73" s="958"/>
      <c r="AI73" s="958"/>
      <c r="AJ73" s="958"/>
      <c r="AK73" s="958">
        <v>1791</v>
      </c>
      <c r="AL73" s="958"/>
      <c r="AM73" s="958"/>
      <c r="AN73" s="958"/>
      <c r="AO73" s="958"/>
      <c r="AP73" s="958">
        <v>10745</v>
      </c>
      <c r="AQ73" s="958"/>
      <c r="AR73" s="958"/>
      <c r="AS73" s="958"/>
      <c r="AT73" s="958"/>
      <c r="AU73" s="958">
        <v>2665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553</v>
      </c>
      <c r="C74" s="962"/>
      <c r="D74" s="962"/>
      <c r="E74" s="962"/>
      <c r="F74" s="962"/>
      <c r="G74" s="962"/>
      <c r="H74" s="962"/>
      <c r="I74" s="962"/>
      <c r="J74" s="962"/>
      <c r="K74" s="962"/>
      <c r="L74" s="962"/>
      <c r="M74" s="962"/>
      <c r="N74" s="962"/>
      <c r="O74" s="962"/>
      <c r="P74" s="963"/>
      <c r="Q74" s="964">
        <v>10339</v>
      </c>
      <c r="R74" s="958"/>
      <c r="S74" s="958"/>
      <c r="T74" s="958"/>
      <c r="U74" s="958"/>
      <c r="V74" s="958">
        <v>9696</v>
      </c>
      <c r="W74" s="958"/>
      <c r="X74" s="958"/>
      <c r="Y74" s="958"/>
      <c r="Z74" s="958"/>
      <c r="AA74" s="958">
        <v>643</v>
      </c>
      <c r="AB74" s="958"/>
      <c r="AC74" s="958"/>
      <c r="AD74" s="958"/>
      <c r="AE74" s="958"/>
      <c r="AF74" s="958">
        <v>5427</v>
      </c>
      <c r="AG74" s="958"/>
      <c r="AH74" s="958"/>
      <c r="AI74" s="958"/>
      <c r="AJ74" s="958"/>
      <c r="AK74" s="958">
        <v>936</v>
      </c>
      <c r="AL74" s="958"/>
      <c r="AM74" s="958"/>
      <c r="AN74" s="958"/>
      <c r="AO74" s="958"/>
      <c r="AP74" s="958">
        <v>27352</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6001</v>
      </c>
      <c r="R75" s="966"/>
      <c r="S75" s="966"/>
      <c r="T75" s="966"/>
      <c r="U75" s="967"/>
      <c r="V75" s="968">
        <v>6165</v>
      </c>
      <c r="W75" s="966"/>
      <c r="X75" s="966"/>
      <c r="Y75" s="966"/>
      <c r="Z75" s="967"/>
      <c r="AA75" s="968">
        <v>-165</v>
      </c>
      <c r="AB75" s="966"/>
      <c r="AC75" s="966"/>
      <c r="AD75" s="966"/>
      <c r="AE75" s="967"/>
      <c r="AF75" s="968">
        <v>7663</v>
      </c>
      <c r="AG75" s="966"/>
      <c r="AH75" s="966"/>
      <c r="AI75" s="966"/>
      <c r="AJ75" s="967"/>
      <c r="AK75" s="968">
        <v>4</v>
      </c>
      <c r="AL75" s="966"/>
      <c r="AM75" s="966"/>
      <c r="AN75" s="966"/>
      <c r="AO75" s="967"/>
      <c r="AP75" s="968">
        <v>4516</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3319</v>
      </c>
      <c r="R76" s="966"/>
      <c r="S76" s="966"/>
      <c r="T76" s="966"/>
      <c r="U76" s="967"/>
      <c r="V76" s="968">
        <v>2789</v>
      </c>
      <c r="W76" s="966"/>
      <c r="X76" s="966"/>
      <c r="Y76" s="966"/>
      <c r="Z76" s="967"/>
      <c r="AA76" s="968">
        <v>530</v>
      </c>
      <c r="AB76" s="966"/>
      <c r="AC76" s="966"/>
      <c r="AD76" s="966"/>
      <c r="AE76" s="967"/>
      <c r="AF76" s="968">
        <v>530</v>
      </c>
      <c r="AG76" s="966"/>
      <c r="AH76" s="966"/>
      <c r="AI76" s="966"/>
      <c r="AJ76" s="967"/>
      <c r="AK76" s="968">
        <v>238</v>
      </c>
      <c r="AL76" s="966"/>
      <c r="AM76" s="966"/>
      <c r="AN76" s="966"/>
      <c r="AO76" s="967"/>
      <c r="AP76" s="968" t="s">
        <v>487</v>
      </c>
      <c r="AQ76" s="966"/>
      <c r="AR76" s="966"/>
      <c r="AS76" s="966"/>
      <c r="AT76" s="967"/>
      <c r="AU76" s="968" t="s">
        <v>487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556</v>
      </c>
      <c r="C77" s="962"/>
      <c r="D77" s="962"/>
      <c r="E77" s="962"/>
      <c r="F77" s="962"/>
      <c r="G77" s="962"/>
      <c r="H77" s="962"/>
      <c r="I77" s="962"/>
      <c r="J77" s="962"/>
      <c r="K77" s="962"/>
      <c r="L77" s="962"/>
      <c r="M77" s="962"/>
      <c r="N77" s="962"/>
      <c r="O77" s="962"/>
      <c r="P77" s="963"/>
      <c r="Q77" s="965">
        <v>798483</v>
      </c>
      <c r="R77" s="966"/>
      <c r="S77" s="966"/>
      <c r="T77" s="966"/>
      <c r="U77" s="967"/>
      <c r="V77" s="968">
        <v>787972</v>
      </c>
      <c r="W77" s="966"/>
      <c r="X77" s="966"/>
      <c r="Y77" s="966"/>
      <c r="Z77" s="967"/>
      <c r="AA77" s="968">
        <v>10511</v>
      </c>
      <c r="AB77" s="966"/>
      <c r="AC77" s="966"/>
      <c r="AD77" s="966"/>
      <c r="AE77" s="967"/>
      <c r="AF77" s="968">
        <v>10511</v>
      </c>
      <c r="AG77" s="966"/>
      <c r="AH77" s="966"/>
      <c r="AI77" s="966"/>
      <c r="AJ77" s="967"/>
      <c r="AK77" s="968">
        <v>8050</v>
      </c>
      <c r="AL77" s="966"/>
      <c r="AM77" s="966"/>
      <c r="AN77" s="966"/>
      <c r="AO77" s="967"/>
      <c r="AP77" s="968" t="s">
        <v>487</v>
      </c>
      <c r="AQ77" s="966"/>
      <c r="AR77" s="966"/>
      <c r="AS77" s="966"/>
      <c r="AT77" s="967"/>
      <c r="AU77" s="968" t="s">
        <v>487</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31089</v>
      </c>
      <c r="AG88" s="946"/>
      <c r="AH88" s="946"/>
      <c r="AI88" s="946"/>
      <c r="AJ88" s="946"/>
      <c r="AK88" s="950"/>
      <c r="AL88" s="950"/>
      <c r="AM88" s="950"/>
      <c r="AN88" s="950"/>
      <c r="AO88" s="950"/>
      <c r="AP88" s="946">
        <v>42613</v>
      </c>
      <c r="AQ88" s="946"/>
      <c r="AR88" s="946"/>
      <c r="AS88" s="946"/>
      <c r="AT88" s="946"/>
      <c r="AU88" s="946">
        <v>2665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v>2</v>
      </c>
      <c r="CX102" s="940"/>
      <c r="CY102" s="940"/>
      <c r="CZ102" s="940"/>
      <c r="DA102" s="941"/>
      <c r="DB102" s="939">
        <v>0</v>
      </c>
      <c r="DC102" s="940"/>
      <c r="DD102" s="940"/>
      <c r="DE102" s="940"/>
      <c r="DF102" s="941"/>
      <c r="DG102" s="939">
        <v>389</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3423396</v>
      </c>
      <c r="AB110" s="876"/>
      <c r="AC110" s="876"/>
      <c r="AD110" s="876"/>
      <c r="AE110" s="877"/>
      <c r="AF110" s="878">
        <v>3500122</v>
      </c>
      <c r="AG110" s="876"/>
      <c r="AH110" s="876"/>
      <c r="AI110" s="876"/>
      <c r="AJ110" s="877"/>
      <c r="AK110" s="878">
        <v>3286364</v>
      </c>
      <c r="AL110" s="876"/>
      <c r="AM110" s="876"/>
      <c r="AN110" s="876"/>
      <c r="AO110" s="877"/>
      <c r="AP110" s="879">
        <v>12.4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31325352</v>
      </c>
      <c r="BR110" s="829"/>
      <c r="BS110" s="829"/>
      <c r="BT110" s="829"/>
      <c r="BU110" s="829"/>
      <c r="BV110" s="829">
        <v>29188595</v>
      </c>
      <c r="BW110" s="829"/>
      <c r="BX110" s="829"/>
      <c r="BY110" s="829"/>
      <c r="BZ110" s="829"/>
      <c r="CA110" s="829">
        <v>27366646</v>
      </c>
      <c r="CB110" s="829"/>
      <c r="CC110" s="829"/>
      <c r="CD110" s="829"/>
      <c r="CE110" s="829"/>
      <c r="CF110" s="853">
        <v>103.5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830081</v>
      </c>
      <c r="DH110" s="829"/>
      <c r="DI110" s="829"/>
      <c r="DJ110" s="829"/>
      <c r="DK110" s="829"/>
      <c r="DL110" s="829">
        <v>603391</v>
      </c>
      <c r="DM110" s="829"/>
      <c r="DN110" s="829"/>
      <c r="DO110" s="829"/>
      <c r="DP110" s="829"/>
      <c r="DQ110" s="829">
        <v>563938</v>
      </c>
      <c r="DR110" s="829"/>
      <c r="DS110" s="829"/>
      <c r="DT110" s="829"/>
      <c r="DU110" s="829"/>
      <c r="DV110" s="830">
        <v>2.1</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2352521</v>
      </c>
      <c r="BR111" s="804"/>
      <c r="BS111" s="804"/>
      <c r="BT111" s="804"/>
      <c r="BU111" s="804"/>
      <c r="BV111" s="804">
        <v>1926868</v>
      </c>
      <c r="BW111" s="804"/>
      <c r="BX111" s="804"/>
      <c r="BY111" s="804"/>
      <c r="BZ111" s="804"/>
      <c r="CA111" s="804">
        <v>1688411</v>
      </c>
      <c r="CB111" s="804"/>
      <c r="CC111" s="804"/>
      <c r="CD111" s="804"/>
      <c r="CE111" s="804"/>
      <c r="CF111" s="862">
        <v>6.4</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10928967</v>
      </c>
      <c r="BR112" s="804"/>
      <c r="BS112" s="804"/>
      <c r="BT112" s="804"/>
      <c r="BU112" s="804"/>
      <c r="BV112" s="804">
        <v>9943685</v>
      </c>
      <c r="BW112" s="804"/>
      <c r="BX112" s="804"/>
      <c r="BY112" s="804"/>
      <c r="BZ112" s="804"/>
      <c r="CA112" s="804">
        <v>9458565</v>
      </c>
      <c r="CB112" s="804"/>
      <c r="CC112" s="804"/>
      <c r="CD112" s="804"/>
      <c r="CE112" s="804"/>
      <c r="CF112" s="862">
        <v>35.799999999999997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968504</v>
      </c>
      <c r="AB113" s="906"/>
      <c r="AC113" s="906"/>
      <c r="AD113" s="906"/>
      <c r="AE113" s="907"/>
      <c r="AF113" s="908">
        <v>925784</v>
      </c>
      <c r="AG113" s="906"/>
      <c r="AH113" s="906"/>
      <c r="AI113" s="906"/>
      <c r="AJ113" s="907"/>
      <c r="AK113" s="908">
        <v>869685</v>
      </c>
      <c r="AL113" s="906"/>
      <c r="AM113" s="906"/>
      <c r="AN113" s="906"/>
      <c r="AO113" s="907"/>
      <c r="AP113" s="909">
        <v>3.3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3164374</v>
      </c>
      <c r="BR113" s="804"/>
      <c r="BS113" s="804"/>
      <c r="BT113" s="804"/>
      <c r="BU113" s="804"/>
      <c r="BV113" s="804">
        <v>2907258</v>
      </c>
      <c r="BW113" s="804"/>
      <c r="BX113" s="804"/>
      <c r="BY113" s="804"/>
      <c r="BZ113" s="804"/>
      <c r="CA113" s="804">
        <v>2664830</v>
      </c>
      <c r="CB113" s="804"/>
      <c r="CC113" s="804"/>
      <c r="CD113" s="804"/>
      <c r="CE113" s="804"/>
      <c r="CF113" s="862">
        <v>10.1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461035</v>
      </c>
      <c r="AB114" s="767"/>
      <c r="AC114" s="767"/>
      <c r="AD114" s="767"/>
      <c r="AE114" s="768"/>
      <c r="AF114" s="769">
        <v>437799</v>
      </c>
      <c r="AG114" s="767"/>
      <c r="AH114" s="767"/>
      <c r="AI114" s="767"/>
      <c r="AJ114" s="768"/>
      <c r="AK114" s="769">
        <v>420328</v>
      </c>
      <c r="AL114" s="767"/>
      <c r="AM114" s="767"/>
      <c r="AN114" s="767"/>
      <c r="AO114" s="768"/>
      <c r="AP114" s="811">
        <v>1.6</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5662211</v>
      </c>
      <c r="BR114" s="804"/>
      <c r="BS114" s="804"/>
      <c r="BT114" s="804"/>
      <c r="BU114" s="804"/>
      <c r="BV114" s="804">
        <v>5042120</v>
      </c>
      <c r="BW114" s="804"/>
      <c r="BX114" s="804"/>
      <c r="BY114" s="804"/>
      <c r="BZ114" s="804"/>
      <c r="CA114" s="804">
        <v>5563579</v>
      </c>
      <c r="CB114" s="804"/>
      <c r="CC114" s="804"/>
      <c r="CD114" s="804"/>
      <c r="CE114" s="804"/>
      <c r="CF114" s="862">
        <v>21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439143</v>
      </c>
      <c r="AB115" s="906"/>
      <c r="AC115" s="906"/>
      <c r="AD115" s="906"/>
      <c r="AE115" s="907"/>
      <c r="AF115" s="908">
        <v>480973</v>
      </c>
      <c r="AG115" s="906"/>
      <c r="AH115" s="906"/>
      <c r="AI115" s="906"/>
      <c r="AJ115" s="907"/>
      <c r="AK115" s="908">
        <v>293463</v>
      </c>
      <c r="AL115" s="906"/>
      <c r="AM115" s="906"/>
      <c r="AN115" s="906"/>
      <c r="AO115" s="907"/>
      <c r="AP115" s="909">
        <v>1.1000000000000001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1522440</v>
      </c>
      <c r="DH115" s="767"/>
      <c r="DI115" s="767"/>
      <c r="DJ115" s="767"/>
      <c r="DK115" s="768"/>
      <c r="DL115" s="769">
        <v>1323477</v>
      </c>
      <c r="DM115" s="767"/>
      <c r="DN115" s="767"/>
      <c r="DO115" s="767"/>
      <c r="DP115" s="768"/>
      <c r="DQ115" s="769">
        <v>1124473</v>
      </c>
      <c r="DR115" s="767"/>
      <c r="DS115" s="767"/>
      <c r="DT115" s="767"/>
      <c r="DU115" s="768"/>
      <c r="DV115" s="811">
        <v>4.3</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5292078</v>
      </c>
      <c r="AB117" s="890"/>
      <c r="AC117" s="890"/>
      <c r="AD117" s="890"/>
      <c r="AE117" s="891"/>
      <c r="AF117" s="892">
        <v>5344678</v>
      </c>
      <c r="AG117" s="890"/>
      <c r="AH117" s="890"/>
      <c r="AI117" s="890"/>
      <c r="AJ117" s="891"/>
      <c r="AK117" s="892">
        <v>4869840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193555</v>
      </c>
      <c r="AB119" s="876"/>
      <c r="AC119" s="876"/>
      <c r="AD119" s="876"/>
      <c r="AE119" s="877"/>
      <c r="AF119" s="878">
        <v>235107</v>
      </c>
      <c r="AG119" s="876"/>
      <c r="AH119" s="876"/>
      <c r="AI119" s="876"/>
      <c r="AJ119" s="877"/>
      <c r="AK119" s="878">
        <v>47343</v>
      </c>
      <c r="AL119" s="876"/>
      <c r="AM119" s="876"/>
      <c r="AN119" s="876"/>
      <c r="AO119" s="877"/>
      <c r="AP119" s="879">
        <v>0.2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53433425</v>
      </c>
      <c r="BR119" s="832"/>
      <c r="BS119" s="832"/>
      <c r="BT119" s="832"/>
      <c r="BU119" s="832"/>
      <c r="BV119" s="832">
        <v>49008526</v>
      </c>
      <c r="BW119" s="832"/>
      <c r="BX119" s="832"/>
      <c r="BY119" s="832"/>
      <c r="BZ119" s="832"/>
      <c r="CA119" s="832">
        <v>46742031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11996774</v>
      </c>
      <c r="BR120" s="829"/>
      <c r="BS120" s="829"/>
      <c r="BT120" s="829"/>
      <c r="BU120" s="829"/>
      <c r="BV120" s="829">
        <v>11943748</v>
      </c>
      <c r="BW120" s="829"/>
      <c r="BX120" s="829"/>
      <c r="BY120" s="829"/>
      <c r="BZ120" s="829"/>
      <c r="CA120" s="829">
        <v>13467809</v>
      </c>
      <c r="CB120" s="829"/>
      <c r="CC120" s="829"/>
      <c r="CD120" s="829"/>
      <c r="CE120" s="829"/>
      <c r="CF120" s="853">
        <v>50.9</v>
      </c>
      <c r="CG120" s="854"/>
      <c r="CH120" s="854"/>
      <c r="CI120" s="854"/>
      <c r="CJ120" s="854"/>
      <c r="CK120" s="855" t="s">
        <v>445</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10928967</v>
      </c>
      <c r="DH120" s="829"/>
      <c r="DI120" s="829"/>
      <c r="DJ120" s="829"/>
      <c r="DK120" s="829"/>
      <c r="DL120" s="829">
        <v>9943685</v>
      </c>
      <c r="DM120" s="829"/>
      <c r="DN120" s="829"/>
      <c r="DO120" s="829"/>
      <c r="DP120" s="829"/>
      <c r="DQ120" s="829">
        <v>9458565</v>
      </c>
      <c r="DR120" s="829"/>
      <c r="DS120" s="829"/>
      <c r="DT120" s="829"/>
      <c r="DU120" s="829"/>
      <c r="DV120" s="830">
        <v>35.799999999999997</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9428944</v>
      </c>
      <c r="BR121" s="804"/>
      <c r="BS121" s="804"/>
      <c r="BT121" s="804"/>
      <c r="BU121" s="804"/>
      <c r="BV121" s="804">
        <v>9285837</v>
      </c>
      <c r="BW121" s="804"/>
      <c r="BX121" s="804"/>
      <c r="BY121" s="804"/>
      <c r="BZ121" s="804"/>
      <c r="CA121" s="804">
        <v>9914168</v>
      </c>
      <c r="CB121" s="804"/>
      <c r="CC121" s="804"/>
      <c r="CD121" s="804"/>
      <c r="CE121" s="804"/>
      <c r="CF121" s="862">
        <v>37.5</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35119260</v>
      </c>
      <c r="BR122" s="832"/>
      <c r="BS122" s="832"/>
      <c r="BT122" s="832"/>
      <c r="BU122" s="832"/>
      <c r="BV122" s="832">
        <v>32958859</v>
      </c>
      <c r="BW122" s="832"/>
      <c r="BX122" s="832"/>
      <c r="BY122" s="832"/>
      <c r="BZ122" s="832"/>
      <c r="CA122" s="832">
        <v>31379237</v>
      </c>
      <c r="CB122" s="832"/>
      <c r="CC122" s="832"/>
      <c r="CD122" s="832"/>
      <c r="CE122" s="832"/>
      <c r="CF122" s="833">
        <v>118.7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56544978</v>
      </c>
      <c r="BR123" s="820"/>
      <c r="BS123" s="820"/>
      <c r="BT123" s="820"/>
      <c r="BU123" s="820"/>
      <c r="BV123" s="820">
        <v>54188444</v>
      </c>
      <c r="BW123" s="820"/>
      <c r="BX123" s="820"/>
      <c r="BY123" s="820"/>
      <c r="BZ123" s="820"/>
      <c r="CA123" s="820">
        <v>54761214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199998</v>
      </c>
      <c r="AB126" s="767"/>
      <c r="AC126" s="767"/>
      <c r="AD126" s="767"/>
      <c r="AE126" s="768"/>
      <c r="AF126" s="769">
        <v>199998</v>
      </c>
      <c r="AG126" s="767"/>
      <c r="AH126" s="767"/>
      <c r="AI126" s="767"/>
      <c r="AJ126" s="768"/>
      <c r="AK126" s="769">
        <v>199998</v>
      </c>
      <c r="AL126" s="767"/>
      <c r="AM126" s="767"/>
      <c r="AN126" s="767"/>
      <c r="AO126" s="768"/>
      <c r="AP126" s="811">
        <v>0.8</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45590</v>
      </c>
      <c r="AB127" s="767"/>
      <c r="AC127" s="767"/>
      <c r="AD127" s="767"/>
      <c r="AE127" s="768"/>
      <c r="AF127" s="769">
        <v>45868</v>
      </c>
      <c r="AG127" s="767"/>
      <c r="AH127" s="767"/>
      <c r="AI127" s="767"/>
      <c r="AJ127" s="768"/>
      <c r="AK127" s="769">
        <v>46122</v>
      </c>
      <c r="AL127" s="767"/>
      <c r="AM127" s="767"/>
      <c r="AN127" s="767"/>
      <c r="AO127" s="768"/>
      <c r="AP127" s="811">
        <v>0.2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913140</v>
      </c>
      <c r="AB128" s="788"/>
      <c r="AC128" s="788"/>
      <c r="AD128" s="788"/>
      <c r="AE128" s="789"/>
      <c r="AF128" s="790">
        <v>999464</v>
      </c>
      <c r="AG128" s="788"/>
      <c r="AH128" s="788"/>
      <c r="AI128" s="788"/>
      <c r="AJ128" s="789"/>
      <c r="AK128" s="790">
        <v>1124157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11.83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27893680</v>
      </c>
      <c r="AB129" s="767"/>
      <c r="AC129" s="767"/>
      <c r="AD129" s="767"/>
      <c r="AE129" s="768"/>
      <c r="AF129" s="769">
        <v>28635489</v>
      </c>
      <c r="AG129" s="767"/>
      <c r="AH129" s="767"/>
      <c r="AI129" s="767"/>
      <c r="AJ129" s="768"/>
      <c r="AK129" s="769">
        <v>29505206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16.829999999999998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3195244</v>
      </c>
      <c r="AB130" s="767"/>
      <c r="AC130" s="767"/>
      <c r="AD130" s="767"/>
      <c r="AE130" s="768"/>
      <c r="AF130" s="769">
        <v>3166111</v>
      </c>
      <c r="AG130" s="767"/>
      <c r="AH130" s="767"/>
      <c r="AI130" s="767"/>
      <c r="AJ130" s="768"/>
      <c r="AK130" s="769">
        <v>3070441</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3.9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24698436</v>
      </c>
      <c r="AB131" s="751"/>
      <c r="AC131" s="751"/>
      <c r="AD131" s="751"/>
      <c r="AE131" s="752"/>
      <c r="AF131" s="753">
        <v>25469378</v>
      </c>
      <c r="AG131" s="751"/>
      <c r="AH131" s="751"/>
      <c r="AI131" s="751"/>
      <c r="AJ131" s="752"/>
      <c r="AK131" s="753">
        <v>26434765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4.7925868669999998</v>
      </c>
      <c r="AB132" s="732"/>
      <c r="AC132" s="732"/>
      <c r="AD132" s="732"/>
      <c r="AE132" s="733"/>
      <c r="AF132" s="734">
        <v>4.6294927189999999</v>
      </c>
      <c r="AG132" s="732"/>
      <c r="AH132" s="732"/>
      <c r="AI132" s="732"/>
      <c r="AJ132" s="733"/>
      <c r="AK132" s="734">
        <v>2.5543711089999999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4.3</v>
      </c>
      <c r="AB133" s="711"/>
      <c r="AC133" s="711"/>
      <c r="AD133" s="711"/>
      <c r="AE133" s="712"/>
      <c r="AF133" s="710">
        <v>4.4000000000000004</v>
      </c>
      <c r="AG133" s="711"/>
      <c r="AH133" s="711"/>
      <c r="AI133" s="711"/>
      <c r="AJ133" s="712"/>
      <c r="AK133" s="710">
        <v>3.9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ccCDFobLTp7jLMljvYnpUl7tJfBQcrI2cOO51vFGQjEcooVGjDQ9MtrAeJ+sRFniI+SCBnM85VDOCh4199DkA==" saltValue="IljqFp6hNTKqAYfx5asc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VeU6gFlpywvE48hQ/ykDy5LjADv3y1v0/fHOvv0YYlhV3+8mXyWMEn0kumMgL10dt/hptqHQHOI90S59tgXcw==" saltValue="b5SG2dHUhFYOuiTfXpW/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n8pVFa+nf1kk0qitdVQlfvvLPdho11wY4ZtQXyqaPKkQ/qr9RYHmxq2/aEAiqofgv+MRXTIJ8+hABg7S8b/4Q==" saltValue="is40IIQCQTVnRzjIN/GY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8558705</v>
      </c>
      <c r="AP9" s="262">
        <v>62544</v>
      </c>
      <c r="AQ9" s="263">
        <v>68274</v>
      </c>
      <c r="AR9" s="264">
        <v>-8.4</v>
      </c>
    </row>
    <row r="10" spans="1:46" ht="13.5" customHeight="1" x14ac:dyDescent="0.15">
      <c r="A10" s="247"/>
      <c r="AK10" s="1117" t="s">
        <v>484</v>
      </c>
      <c r="AL10" s="1118"/>
      <c r="AM10" s="1118"/>
      <c r="AN10" s="1119"/>
      <c r="AO10" s="265">
        <v>90390</v>
      </c>
      <c r="AP10" s="265">
        <v>661</v>
      </c>
      <c r="AQ10" s="266">
        <v>4860</v>
      </c>
      <c r="AR10" s="267">
        <v>-86.4</v>
      </c>
    </row>
    <row r="11" spans="1:46" ht="13.5" customHeight="1" x14ac:dyDescent="0.15">
      <c r="A11" s="247"/>
      <c r="AK11" s="1117" t="s">
        <v>485</v>
      </c>
      <c r="AL11" s="1118"/>
      <c r="AM11" s="1118"/>
      <c r="AN11" s="1119"/>
      <c r="AO11" s="265">
        <v>320604</v>
      </c>
      <c r="AP11" s="265">
        <v>2343</v>
      </c>
      <c r="AQ11" s="266">
        <v>567</v>
      </c>
      <c r="AR11" s="267">
        <v>313.2</v>
      </c>
    </row>
    <row r="12" spans="1:46" ht="13.5" customHeight="1" x14ac:dyDescent="0.15">
      <c r="A12" s="247"/>
      <c r="AK12" s="1117" t="s">
        <v>486</v>
      </c>
      <c r="AL12" s="1118"/>
      <c r="AM12" s="1118"/>
      <c r="AN12" s="1119"/>
      <c r="AO12" s="265" t="s">
        <v>487</v>
      </c>
      <c r="AP12" s="265" t="s">
        <v>487</v>
      </c>
      <c r="AQ12" s="266">
        <v>16</v>
      </c>
      <c r="AR12" s="267" t="s">
        <v>487</v>
      </c>
    </row>
    <row r="13" spans="1:46" ht="13.5" customHeight="1" x14ac:dyDescent="0.15">
      <c r="A13" s="247"/>
      <c r="AK13" s="1117" t="s">
        <v>488</v>
      </c>
      <c r="AL13" s="1118"/>
      <c r="AM13" s="1118"/>
      <c r="AN13" s="1119"/>
      <c r="AO13" s="265">
        <v>445333</v>
      </c>
      <c r="AP13" s="265">
        <v>3254</v>
      </c>
      <c r="AQ13" s="266">
        <v>2777</v>
      </c>
      <c r="AR13" s="267">
        <v>17.2</v>
      </c>
    </row>
    <row r="14" spans="1:46" ht="13.5" customHeight="1" x14ac:dyDescent="0.15">
      <c r="A14" s="247"/>
      <c r="AK14" s="1117" t="s">
        <v>489</v>
      </c>
      <c r="AL14" s="1118"/>
      <c r="AM14" s="1118"/>
      <c r="AN14" s="1119"/>
      <c r="AO14" s="265">
        <v>225335</v>
      </c>
      <c r="AP14" s="265">
        <v>1647</v>
      </c>
      <c r="AQ14" s="266">
        <v>1330</v>
      </c>
      <c r="AR14" s="267">
        <v>23.8</v>
      </c>
    </row>
    <row r="15" spans="1:46" ht="13.5" customHeight="1" x14ac:dyDescent="0.15">
      <c r="A15" s="247"/>
      <c r="AK15" s="1120" t="s">
        <v>490</v>
      </c>
      <c r="AL15" s="1121"/>
      <c r="AM15" s="1121"/>
      <c r="AN15" s="1122"/>
      <c r="AO15" s="265">
        <v>-535201</v>
      </c>
      <c r="AP15" s="265">
        <v>-3911</v>
      </c>
      <c r="AQ15" s="266">
        <v>-3833</v>
      </c>
      <c r="AR15" s="267">
        <v>2</v>
      </c>
    </row>
    <row r="16" spans="1:46" x14ac:dyDescent="0.15">
      <c r="A16" s="247"/>
      <c r="AK16" s="1120" t="s">
        <v>177</v>
      </c>
      <c r="AL16" s="1121"/>
      <c r="AM16" s="1121"/>
      <c r="AN16" s="1122"/>
      <c r="AO16" s="265">
        <v>9105166</v>
      </c>
      <c r="AP16" s="265">
        <v>66537</v>
      </c>
      <c r="AQ16" s="266">
        <v>73991</v>
      </c>
      <c r="AR16" s="267">
        <v>-10.1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6.93</v>
      </c>
      <c r="AP21" s="278">
        <v>6.28</v>
      </c>
      <c r="AQ21" s="279">
        <v>0.65</v>
      </c>
      <c r="AS21" s="280"/>
      <c r="AT21" s="276"/>
    </row>
    <row r="22" spans="1:46" s="248" customFormat="1" x14ac:dyDescent="0.15">
      <c r="A22" s="276"/>
      <c r="AK22" s="1123" t="s">
        <v>496</v>
      </c>
      <c r="AL22" s="1124"/>
      <c r="AM22" s="1124"/>
      <c r="AN22" s="1125"/>
      <c r="AO22" s="281">
        <v>101</v>
      </c>
      <c r="AP22" s="282">
        <v>98.7</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3286364</v>
      </c>
      <c r="AP32" s="291">
        <v>24016</v>
      </c>
      <c r="AQ32" s="292">
        <v>32402</v>
      </c>
      <c r="AR32" s="293">
        <v>-25.9</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16</v>
      </c>
      <c r="AR34" s="293" t="s">
        <v>487</v>
      </c>
    </row>
    <row r="35" spans="1:46" ht="27" customHeight="1" x14ac:dyDescent="0.15">
      <c r="A35" s="247"/>
      <c r="AK35" s="1107" t="s">
        <v>503</v>
      </c>
      <c r="AL35" s="1108"/>
      <c r="AM35" s="1108"/>
      <c r="AN35" s="1109"/>
      <c r="AO35" s="291">
        <v>869685</v>
      </c>
      <c r="AP35" s="291">
        <v>6355</v>
      </c>
      <c r="AQ35" s="292">
        <v>5520</v>
      </c>
      <c r="AR35" s="293">
        <v>15.1</v>
      </c>
    </row>
    <row r="36" spans="1:46" ht="27" customHeight="1" x14ac:dyDescent="0.15">
      <c r="A36" s="247"/>
      <c r="AK36" s="1107" t="s">
        <v>504</v>
      </c>
      <c r="AL36" s="1108"/>
      <c r="AM36" s="1108"/>
      <c r="AN36" s="1109"/>
      <c r="AO36" s="291">
        <v>420328</v>
      </c>
      <c r="AP36" s="291">
        <v>3072</v>
      </c>
      <c r="AQ36" s="292">
        <v>1296</v>
      </c>
      <c r="AR36" s="293">
        <v>137</v>
      </c>
    </row>
    <row r="37" spans="1:46" ht="13.5" customHeight="1" x14ac:dyDescent="0.15">
      <c r="A37" s="247"/>
      <c r="AK37" s="1107" t="s">
        <v>505</v>
      </c>
      <c r="AL37" s="1108"/>
      <c r="AM37" s="1108"/>
      <c r="AN37" s="1109"/>
      <c r="AO37" s="291">
        <v>293463</v>
      </c>
      <c r="AP37" s="291">
        <v>2145</v>
      </c>
      <c r="AQ37" s="292">
        <v>571</v>
      </c>
      <c r="AR37" s="293">
        <v>275.7</v>
      </c>
    </row>
    <row r="38" spans="1:46" ht="27" customHeight="1" x14ac:dyDescent="0.15">
      <c r="A38" s="247"/>
      <c r="AK38" s="1110" t="s">
        <v>506</v>
      </c>
      <c r="AL38" s="1111"/>
      <c r="AM38" s="1111"/>
      <c r="AN38" s="1112"/>
      <c r="AO38" s="294" t="s">
        <v>487</v>
      </c>
      <c r="AP38" s="294" t="s">
        <v>487</v>
      </c>
      <c r="AQ38" s="295">
        <v>0</v>
      </c>
      <c r="AR38" s="283" t="s">
        <v>487</v>
      </c>
      <c r="AS38" s="290"/>
    </row>
    <row r="39" spans="1:46" x14ac:dyDescent="0.15">
      <c r="A39" s="247"/>
      <c r="AK39" s="1110" t="s">
        <v>507</v>
      </c>
      <c r="AL39" s="1111"/>
      <c r="AM39" s="1111"/>
      <c r="AN39" s="1112"/>
      <c r="AO39" s="291">
        <v>-1124157</v>
      </c>
      <c r="AP39" s="291">
        <v>-8215</v>
      </c>
      <c r="AQ39" s="292">
        <v>-6093</v>
      </c>
      <c r="AR39" s="293">
        <v>34.799999999999997</v>
      </c>
      <c r="AS39" s="290"/>
    </row>
    <row r="40" spans="1:46" ht="27" customHeight="1" x14ac:dyDescent="0.15">
      <c r="A40" s="247"/>
      <c r="AK40" s="1107" t="s">
        <v>508</v>
      </c>
      <c r="AL40" s="1108"/>
      <c r="AM40" s="1108"/>
      <c r="AN40" s="1109"/>
      <c r="AO40" s="291">
        <v>-3070441</v>
      </c>
      <c r="AP40" s="291">
        <v>-22438</v>
      </c>
      <c r="AQ40" s="292">
        <v>-23816</v>
      </c>
      <c r="AR40" s="293">
        <v>-5.8</v>
      </c>
      <c r="AS40" s="290"/>
    </row>
    <row r="41" spans="1:46" x14ac:dyDescent="0.15">
      <c r="A41" s="247"/>
      <c r="AK41" s="1113" t="s">
        <v>287</v>
      </c>
      <c r="AL41" s="1114"/>
      <c r="AM41" s="1114"/>
      <c r="AN41" s="1115"/>
      <c r="AO41" s="291">
        <v>675242</v>
      </c>
      <c r="AP41" s="291">
        <v>4934</v>
      </c>
      <c r="AQ41" s="292">
        <v>9896</v>
      </c>
      <c r="AR41" s="293">
        <v>-50.1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4868691</v>
      </c>
      <c r="AN51" s="313">
        <v>35790</v>
      </c>
      <c r="AO51" s="314">
        <v>-21</v>
      </c>
      <c r="AP51" s="315">
        <v>44161</v>
      </c>
      <c r="AQ51" s="316">
        <v>3.1</v>
      </c>
      <c r="AR51" s="317">
        <v>-24.1</v>
      </c>
    </row>
    <row r="52" spans="1:44" x14ac:dyDescent="0.15">
      <c r="A52" s="247"/>
      <c r="AK52" s="318"/>
      <c r="AL52" s="319" t="s">
        <v>518</v>
      </c>
      <c r="AM52" s="320">
        <v>2059280</v>
      </c>
      <c r="AN52" s="321">
        <v>15138</v>
      </c>
      <c r="AO52" s="322">
        <v>-4</v>
      </c>
      <c r="AP52" s="323">
        <v>23644</v>
      </c>
      <c r="AQ52" s="324">
        <v>3.1</v>
      </c>
      <c r="AR52" s="325">
        <v>-7.1</v>
      </c>
    </row>
    <row r="53" spans="1:44" x14ac:dyDescent="0.15">
      <c r="A53" s="247"/>
      <c r="AK53" s="303" t="s">
        <v>519</v>
      </c>
      <c r="AL53" s="304"/>
      <c r="AM53" s="312">
        <v>3886112</v>
      </c>
      <c r="AN53" s="313">
        <v>28564</v>
      </c>
      <c r="AO53" s="314">
        <v>-20.2</v>
      </c>
      <c r="AP53" s="315">
        <v>43955</v>
      </c>
      <c r="AQ53" s="316">
        <v>-0.5</v>
      </c>
      <c r="AR53" s="317">
        <v>-19.7</v>
      </c>
    </row>
    <row r="54" spans="1:44" x14ac:dyDescent="0.15">
      <c r="A54" s="247"/>
      <c r="AK54" s="318"/>
      <c r="AL54" s="319" t="s">
        <v>518</v>
      </c>
      <c r="AM54" s="320">
        <v>1393776</v>
      </c>
      <c r="AN54" s="321">
        <v>10245</v>
      </c>
      <c r="AO54" s="322">
        <v>-32.299999999999997</v>
      </c>
      <c r="AP54" s="323">
        <v>21318</v>
      </c>
      <c r="AQ54" s="324">
        <v>-9.8000000000000007</v>
      </c>
      <c r="AR54" s="325">
        <v>-22.5</v>
      </c>
    </row>
    <row r="55" spans="1:44" x14ac:dyDescent="0.15">
      <c r="A55" s="247"/>
      <c r="AK55" s="303" t="s">
        <v>520</v>
      </c>
      <c r="AL55" s="304"/>
      <c r="AM55" s="312">
        <v>7474191</v>
      </c>
      <c r="AN55" s="313">
        <v>54835</v>
      </c>
      <c r="AO55" s="314">
        <v>92</v>
      </c>
      <c r="AP55" s="315">
        <v>41921</v>
      </c>
      <c r="AQ55" s="316">
        <v>-4.5999999999999996</v>
      </c>
      <c r="AR55" s="317">
        <v>96.6</v>
      </c>
    </row>
    <row r="56" spans="1:44" x14ac:dyDescent="0.15">
      <c r="A56" s="247"/>
      <c r="AK56" s="318"/>
      <c r="AL56" s="319" t="s">
        <v>518</v>
      </c>
      <c r="AM56" s="320">
        <v>5035694</v>
      </c>
      <c r="AN56" s="321">
        <v>36945</v>
      </c>
      <c r="AO56" s="322">
        <v>260.60000000000002</v>
      </c>
      <c r="AP56" s="323">
        <v>21655</v>
      </c>
      <c r="AQ56" s="324">
        <v>1.6</v>
      </c>
      <c r="AR56" s="325">
        <v>259</v>
      </c>
    </row>
    <row r="57" spans="1:44" x14ac:dyDescent="0.15">
      <c r="A57" s="247"/>
      <c r="AK57" s="303" t="s">
        <v>521</v>
      </c>
      <c r="AL57" s="304"/>
      <c r="AM57" s="312">
        <v>4312133</v>
      </c>
      <c r="AN57" s="313">
        <v>31565</v>
      </c>
      <c r="AO57" s="314">
        <v>-42.4</v>
      </c>
      <c r="AP57" s="315">
        <v>44585</v>
      </c>
      <c r="AQ57" s="316">
        <v>6.4</v>
      </c>
      <c r="AR57" s="317">
        <v>-48.8</v>
      </c>
    </row>
    <row r="58" spans="1:44" x14ac:dyDescent="0.15">
      <c r="A58" s="247"/>
      <c r="AK58" s="318"/>
      <c r="AL58" s="319" t="s">
        <v>518</v>
      </c>
      <c r="AM58" s="320">
        <v>2608539</v>
      </c>
      <c r="AN58" s="321">
        <v>19095</v>
      </c>
      <c r="AO58" s="322">
        <v>-48.3</v>
      </c>
      <c r="AP58" s="323">
        <v>23077</v>
      </c>
      <c r="AQ58" s="324">
        <v>6.6</v>
      </c>
      <c r="AR58" s="325">
        <v>-54.9</v>
      </c>
    </row>
    <row r="59" spans="1:44" x14ac:dyDescent="0.15">
      <c r="A59" s="247"/>
      <c r="AK59" s="303" t="s">
        <v>522</v>
      </c>
      <c r="AL59" s="304"/>
      <c r="AM59" s="312">
        <v>4176910</v>
      </c>
      <c r="AN59" s="313">
        <v>30523</v>
      </c>
      <c r="AO59" s="314">
        <v>-3.3</v>
      </c>
      <c r="AP59" s="315">
        <v>49779</v>
      </c>
      <c r="AQ59" s="316">
        <v>11.6</v>
      </c>
      <c r="AR59" s="317">
        <v>-14.9</v>
      </c>
    </row>
    <row r="60" spans="1:44" x14ac:dyDescent="0.15">
      <c r="A60" s="247"/>
      <c r="AK60" s="318"/>
      <c r="AL60" s="319" t="s">
        <v>518</v>
      </c>
      <c r="AM60" s="320">
        <v>2656298</v>
      </c>
      <c r="AN60" s="321">
        <v>19411</v>
      </c>
      <c r="AO60" s="322">
        <v>1.7</v>
      </c>
      <c r="AP60" s="323">
        <v>28921</v>
      </c>
      <c r="AQ60" s="324">
        <v>25.3</v>
      </c>
      <c r="AR60" s="325">
        <v>-23.6</v>
      </c>
    </row>
    <row r="61" spans="1:44" x14ac:dyDescent="0.15">
      <c r="A61" s="247"/>
      <c r="AK61" s="303" t="s">
        <v>523</v>
      </c>
      <c r="AL61" s="326"/>
      <c r="AM61" s="312">
        <v>4943607</v>
      </c>
      <c r="AN61" s="313">
        <v>36255</v>
      </c>
      <c r="AO61" s="314">
        <v>1</v>
      </c>
      <c r="AP61" s="315">
        <v>44880</v>
      </c>
      <c r="AQ61" s="327">
        <v>3.2</v>
      </c>
      <c r="AR61" s="317">
        <v>-2.2000000000000002</v>
      </c>
    </row>
    <row r="62" spans="1:44" x14ac:dyDescent="0.15">
      <c r="A62" s="247"/>
      <c r="AK62" s="318"/>
      <c r="AL62" s="319" t="s">
        <v>518</v>
      </c>
      <c r="AM62" s="320">
        <v>2750717</v>
      </c>
      <c r="AN62" s="321">
        <v>20167</v>
      </c>
      <c r="AO62" s="322">
        <v>35.5</v>
      </c>
      <c r="AP62" s="323">
        <v>23723</v>
      </c>
      <c r="AQ62" s="324">
        <v>5.4</v>
      </c>
      <c r="AR62" s="325">
        <v>30.1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3qhvb27ZZpKGv6zcbqhwoM6RV/LbjYc/gk9BpQNn1x67xiJMfsXnH/aXfnfxH/ksiSBGma376CIbBxd8bbsYw==" saltValue="DvkiadB1tfD0XN+IIUO1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Se35Dc8OUtrdlNyu12du2jKhPTitFvRWxWyqHpapoTHyzXKYSqmGzno1JffZ/Sx+cWHt503tmdADysZHmH2ZbQ==" saltValue="cC7iBU0C8WZFSbuuZOLl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eP/Xzzr7DuJ6LytJypkHiO4FsVP0FmW9q3KsBx8ACwbBFFa/KzSIzmKzGb+ukkFgIvQqmwgz/0PuEpJIAupXOA==" saltValue="LPGngi1U4axiigkuS2DC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12.3</v>
      </c>
      <c r="G47" s="12">
        <v>15.27</v>
      </c>
      <c r="H47" s="12">
        <v>19.55</v>
      </c>
      <c r="I47" s="12">
        <v>18.329999999999998</v>
      </c>
      <c r="J47" s="13">
        <v>22.22</v>
      </c>
    </row>
    <row r="48" spans="2:10" ht="57.75" customHeight="1" x14ac:dyDescent="0.15">
      <c r="B48" s="14"/>
      <c r="C48" s="1128" t="s">
        <v>4</v>
      </c>
      <c r="D48" s="1128"/>
      <c r="E48" s="1129"/>
      <c r="F48" s="15">
        <v>5.05</v>
      </c>
      <c r="G48" s="16">
        <v>5.75</v>
      </c>
      <c r="H48" s="16">
        <v>5.71</v>
      </c>
      <c r="I48" s="16">
        <v>6.7</v>
      </c>
      <c r="J48" s="17">
        <v>5.38</v>
      </c>
    </row>
    <row r="49" spans="2:10" ht="57.75" customHeight="1" thickBot="1" x14ac:dyDescent="0.2">
      <c r="B49" s="18"/>
      <c r="C49" s="1130" t="s">
        <v>5</v>
      </c>
      <c r="D49" s="1130"/>
      <c r="E49" s="1131"/>
      <c r="F49" s="19" t="s">
        <v>530</v>
      </c>
      <c r="G49" s="20">
        <v>1.01</v>
      </c>
      <c r="H49" s="20" t="s">
        <v>531</v>
      </c>
      <c r="I49" s="20" t="s">
        <v>532</v>
      </c>
      <c r="J49" s="21" t="s">
        <v>533</v>
      </c>
    </row>
    <row r="50" spans="2:10" x14ac:dyDescent="0.15"/>
  </sheetData>
  <sheetProtection algorithmName="SHA-512" hashValue="VnaV2Prd/D8cReE2xJQW2vXbA+9AN4auZYvtU4anoeTIvqbI1sRpyuCxvKVo5lhyVyBnGi+RR4I6t508hl++ow==" saltValue="5sh9Wtcp87Piv4aB3At0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2026-03-13T00:05:39Z</cp:lastPrinted>
  <dcterms:created xsi:type="dcterms:W3CDTF">2026-02-23T05:37:33Z</dcterms:created>
  <dcterms:modified xsi:type="dcterms:W3CDTF">2026-03-24T01:05:40Z</dcterms:modified>
  <cp:category/>
</cp:coreProperties>
</file>