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mc:AlternateContent xmlns:mc="http://schemas.openxmlformats.org/markup-compatibility/2006">
    <mc:Choice Requires="x15">
      <x15ac:absPath xmlns:x15ac="http://schemas.microsoft.com/office/spreadsheetml/2010/11/ac" url="\\sv03\共有保存箱\4100都市整備部\4140下水道推進課\240_経営係\01 決算統計・消費税\公営企業　経営比較分析関係\6.令和２年度（令和元年度決算分）\2.回答\"/>
    </mc:Choice>
  </mc:AlternateContent>
  <xr:revisionPtr revIDLastSave="0" documentId="13_ncr:1_{5F6B9AE7-33E1-4DF3-9196-945F5E577FC5}" xr6:coauthVersionLast="36" xr6:coauthVersionMax="36" xr10:uidLastSave="{00000000-0000-0000-0000-000000000000}"/>
  <workbookProtection workbookAlgorithmName="SHA-512" workbookHashValue="rFbnq65zHrgS1HPmMH3gRlck2dd5Y6XrJbtD7qx2XFAXj5Em2xQMMadT+ALJKNDMuzupWl7Ma410VuyqOtaIQQ==" workbookSaltValue="BbwubPpQw912AcY9Tsn8qA==" workbookSpinCount="100000" lockStructure="1"/>
  <bookViews>
    <workbookView xWindow="0" yWindow="0" windowWidth="15360" windowHeight="7635"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BB10" i="4" s="1"/>
  <c r="W6" i="5"/>
  <c r="V6" i="5"/>
  <c r="U6" i="5"/>
  <c r="BB8" i="4" s="1"/>
  <c r="T6" i="5"/>
  <c r="S6" i="5"/>
  <c r="AL8" i="4" s="1"/>
  <c r="R6" i="5"/>
  <c r="AD10" i="4" s="1"/>
  <c r="Q6" i="5"/>
  <c r="W10" i="4" s="1"/>
  <c r="P6" i="5"/>
  <c r="O6" i="5"/>
  <c r="I10" i="4" s="1"/>
  <c r="N6" i="5"/>
  <c r="B10" i="4" s="1"/>
  <c r="M6" i="5"/>
  <c r="AD8" i="4" s="1"/>
  <c r="L6" i="5"/>
  <c r="W8" i="4" s="1"/>
  <c r="K6" i="5"/>
  <c r="P8" i="4" s="1"/>
  <c r="J6" i="5"/>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H86" i="4"/>
  <c r="AT10" i="4"/>
  <c r="AL10" i="4"/>
  <c r="P10" i="4"/>
  <c r="AT8" i="4"/>
  <c r="I8" i="4"/>
</calcChain>
</file>

<file path=xl/sharedStrings.xml><?xml version="1.0" encoding="utf-8"?>
<sst xmlns="http://schemas.openxmlformats.org/spreadsheetml/2006/main" count="236" uniqueCount="121">
  <si>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</si>
  <si>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</si>
  <si>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</si>
  <si>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</si>
  <si>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</si>
  <si>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</si>
  <si>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</si>
  <si>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</si>
  <si>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</si>
  <si>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</si>
  <si>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</si>
  <si>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</si>
  <si>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</si>
  <si>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</si>
  <si>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</si>
  <si>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</si>
  <si>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</si>
  <si>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</si>
  <si>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</si>
  <si>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</si>
  <si>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</si>
  <si>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</si>
  <si>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</si>
  <si>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</si>
  <si>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</si>
  <si>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</si>
  <si>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</si>
  <si>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</si>
  <si>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</si>
  <si>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</si>
  <si>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</si>
  <si>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</si>
  <si>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</si>
  <si>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</si>
  <si>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</si>
  <si>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</si>
  <si>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</si>
  <si>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</si>
  <si>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</si>
  <si>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</si>
  <si>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</si>
  <si>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</si>
  <si>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</si>
  <si>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</si>
  <si>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</si>
  <si>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</si>
  <si>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</si>
  <si>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</si>
  <si>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</si>
  <si>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</si>
  <si>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</si>
  <si>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</si>
  <si>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</si>
  <si>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</si>
  <si>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</si>
  <si>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</si>
  <si>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</si>
  <si>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</si>
  <si>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</si>
  <si>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</si>
  <si>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</si>
  <si>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</si>
  <si>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</si>
  <si>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</si>
  <si>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</si>
  <si>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</si>
  <si>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</si>
  <si>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</si>
  <si>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</si>
  <si>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</si>
  <si>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</si>
  <si>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</si>
  <si>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</si>
  <si>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</si>
  <si>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</si>
  <si>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</si>
  <si>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</si>
  <si>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</si>
  <si>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</si>
  <si>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</si>
  <si>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</si>
  <si>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</si>
  <si>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</si>
  <si>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</si>
  <si>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</si>
  <si>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</si>
  <si>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</si>
  <si>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</si>
  <si>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</si>
  <si>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</si>
  <si>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</si>
  <si>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</si>
  <si>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</si>
  <si>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</si>
  <si>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</si>
  <si>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</si>
  <si>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</si>
  <si>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</si>
  <si>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千葉県　木更津市</t>
  </si>
  <si>
    <t>法非適用</t>
  </si>
  <si>
    <t>下水道事業</t>
  </si>
  <si>
    <t>公共下水道</t>
  </si>
  <si>
    <t>Bd1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</si>
  <si>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</si>
  <si>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</si>
  <si>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</si>
  <si>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</si>
  <si>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</si>
  <si>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</si>
  <si>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</si>
  <si>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</si>
  <si>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</si>
  <si>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</si>
  <si>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</si>
  <si>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</si>
  <si>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</si>
  <si>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</si>
  <si>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←書式設定</t>
    <rPh sb="1" eb="3">
      <t>ショシキ</t>
    </rPh>
    <rPh sb="3" eb="5">
      <t>セッテイ</t>
    </rPh>
    <phoneticPr fontId="4"/>
  </si>
  <si>
    <t>　本市下水処理場は、昭和６０年３月に供用開始して以来約３５年が経過し、多くの電気設備・計測設備等が法定耐用年数を越えている状況にあるので、下水処理場長寿命化計画に基づき老朽化対策事業を実施し、第１期計画を平成３０年度までに完了させております。
　管渠改善率については、類似団体平均値より低く、令和元年度においては０％となっている状況です。これは、昨年に引き続き既存圧送管の補修に係る事業を優先させたため、昭和４０年代に民間の宅地開発事業によって整備された汚水管渠（陶管）の改修を見送ったことに起因します。
　今後の老朽化対策としましては、管渠・処理場・ポンプ場等の施設を一体としたストックマネジメント計画を策定し、各施設の重要度・健全度に応じた調査・改修を順次進めていく予定です。</t>
    <rPh sb="146" eb="148">
      <t>レイワ</t>
    </rPh>
    <rPh sb="148" eb="149">
      <t>ガン</t>
    </rPh>
    <rPh sb="269" eb="271">
      <t>カンキョ</t>
    </rPh>
    <phoneticPr fontId="4"/>
  </si>
  <si>
    <t>・下水道事業は、施設型事業であるため初期投資として多額の建設費用が必要となっています。今後は、中長期的な経営の基本計画である「経営戦略」を令和２年度までに策定し、現状の経営状態を的確に把握した上で持続な下水道事業の運営に努めていきます。
・老朽化対策事業や管渠の新設等には多額の経費を要しますが、各事業の必要性に応じ経費の平準化を図りながら今後も整備を進めます。
・経費回収率が、１００％以上となるよう水洗化率及び施設利用率の向上等を目指し、事業経営の健全性や経営基盤の強化を図ります。また、令和２年４月に地方公営企業法の財務規定適用を図り、事業の経営状態や財政状態を明確にします。</t>
    <rPh sb="28" eb="30">
      <t>ケンセツ</t>
    </rPh>
    <rPh sb="30" eb="32">
      <t>ヒヨウ</t>
    </rPh>
    <rPh sb="43" eb="45">
      <t>コンゴ</t>
    </rPh>
    <rPh sb="63" eb="65">
      <t>ケイエイ</t>
    </rPh>
    <rPh sb="65" eb="67">
      <t>センリャク</t>
    </rPh>
    <rPh sb="69" eb="71">
      <t>レイワ</t>
    </rPh>
    <rPh sb="72" eb="74">
      <t>ネンド</t>
    </rPh>
    <rPh sb="77" eb="79">
      <t>サクテイ</t>
    </rPh>
    <rPh sb="81" eb="83">
      <t>ゲンジョウ</t>
    </rPh>
    <rPh sb="84" eb="86">
      <t>ケイエイ</t>
    </rPh>
    <rPh sb="86" eb="88">
      <t>ジョウタイ</t>
    </rPh>
    <rPh sb="89" eb="91">
      <t>テキカク</t>
    </rPh>
    <rPh sb="92" eb="94">
      <t>ハアク</t>
    </rPh>
    <rPh sb="96" eb="97">
      <t>ウエ</t>
    </rPh>
    <rPh sb="101" eb="104">
      <t>ゲスイドウ</t>
    </rPh>
    <rPh sb="104" eb="106">
      <t>ジギョウ</t>
    </rPh>
    <rPh sb="107" eb="109">
      <t>ウンエイ</t>
    </rPh>
    <rPh sb="110" eb="111">
      <t>ツト</t>
    </rPh>
    <phoneticPr fontId="4"/>
  </si>
  <si>
    <t>①収益的収支比率については、前年度と同程度の水準でありますが、総収益で総費用及び地方債償還金を賄えていない状況ですので、水洗普及の促進等により料金収入の増加を目指し、一層の経営健全化を図ります。
④企業債残高対事業規模比率は、類似団体平均値と比較して高く、なおかつ上昇傾向にあります。これは、大型の区画整理事業の進展に伴い、管渠整備等に係る費用が増加したことに起因しています。しかしながら、現在の普及率は約５５．２１％であり、未普及解消を推進する必要があるので、整備費等平準化を図りながら適切な事業運営に引き続き努めます。
⑤経費回収率については、前年度と比較して減少しておりますが、これは企業会計移行に伴う打切決算により、料金収入の未収入分が加味されていないことに起因しています。企業会計移行後においては、１００％以上となるよう経営改善を進めていきます。
⑥汚水処理原価は、類似団体平均値よりも低い状況が続いており、今後はより一層汚水処理に対する経費を抑制できるよう努めます。
⑦施設利用率は、類似団体平均値とほぼ同様でありますが、下水道事業は季節によって運転需要に変動があるので、汚水処理能力に注視しながら安定した施設稼動に努めます。
⑧水洗化率（接続率）が類似団体平均値よりも低い状況にあるので、整備済区域内の住民ニーズを把握して水洗普及の促進に引き続き努めます。</t>
    <rPh sb="18" eb="21">
      <t>ドウテイド</t>
    </rPh>
    <rPh sb="22" eb="24">
      <t>スイジュン</t>
    </rPh>
    <rPh sb="166" eb="167">
      <t>トウ</t>
    </rPh>
    <rPh sb="274" eb="277">
      <t>ゼンネンド</t>
    </rPh>
    <rPh sb="278" eb="280">
      <t>ヒカク</t>
    </rPh>
    <rPh sb="282" eb="284">
      <t>ゲンショウ</t>
    </rPh>
    <rPh sb="295" eb="297">
      <t>キギョウ</t>
    </rPh>
    <rPh sb="297" eb="299">
      <t>カイケイ</t>
    </rPh>
    <rPh sb="299" eb="301">
      <t>イコウ</t>
    </rPh>
    <rPh sb="302" eb="303">
      <t>トモナ</t>
    </rPh>
    <rPh sb="304" eb="306">
      <t>ウチキ</t>
    </rPh>
    <rPh sb="306" eb="308">
      <t>ケッサン</t>
    </rPh>
    <rPh sb="317" eb="320">
      <t>ミシュウニュウ</t>
    </rPh>
    <rPh sb="320" eb="321">
      <t>ブン</t>
    </rPh>
    <rPh sb="322" eb="324">
      <t>カミ</t>
    </rPh>
    <rPh sb="333" eb="335">
      <t>キイン</t>
    </rPh>
    <rPh sb="341" eb="343">
      <t>キギョウ</t>
    </rPh>
    <rPh sb="343" eb="345">
      <t>カイケイ</t>
    </rPh>
    <rPh sb="345" eb="347">
      <t>イコウ</t>
    </rPh>
    <rPh sb="347" eb="348">
      <t>ゴ</t>
    </rPh>
    <rPh sb="365" eb="367">
      <t>ケイエイ</t>
    </rPh>
    <rPh sb="367" eb="369">
      <t>カイゼン</t>
    </rPh>
    <rPh sb="370" eb="371">
      <t>スス</t>
    </rPh>
    <rPh sb="403" eb="404">
      <t>ツヅ</t>
    </rPh>
    <rPh sb="414" eb="416">
      <t>イッソウ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</si>
</sst>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formatCode="#,##0.00;&quot;△&quot;#,##0.00;&quot;-&quot;">
                  <c:v>0.01</c:v>
                </c:pt>
                <c:pt idx="1">
                  <c:v>0</c:v>
                </c:pt>
                <c:pt idx="2">
                  <c:v>0</c:v>
                </c:pt>
                <c:pt idx="3">
                  <c:v>0</c:v>
                </c:pt>
                <c:pt idx="4">
                  <c:v>0</c:v>
                </c:pt>
              </c:numCache>
            </c:numRef>
          </c:val>
          <c:extLst>
            <c:ext xmlns:c16="http://schemas.microsoft.com/office/drawing/2014/chart" uri="{C3380CC4-5D6E-409C-BE32-E72D297353CC}">
              <c16:uniqueId val="{00000000-A51A-4D8F-872D-D2D7ED74A47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0.27</c:v>
                </c:pt>
                <c:pt idx="1">
                  <c:v>0.17</c:v>
                </c:pt>
                <c:pt idx="2">
                  <c:v>0.13</c:v>
                </c:pt>
                <c:pt idx="3">
                  <c:v>0.1</c:v>
                </c:pt>
                <c:pt idx="4">
                  <c:v>0.09</c:v>
                </c:pt>
              </c:numCache>
            </c:numRef>
          </c:val>
          <c:smooth val="0"/>
          <c:extLst>
            <c:ext xmlns:c16="http://schemas.microsoft.com/office/drawing/2014/chart" uri="{C3380CC4-5D6E-409C-BE32-E72D297353CC}">
              <c16:uniqueId val="{00000001-A51A-4D8F-872D-D2D7ED74A47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80.930000000000007</c:v>
                </c:pt>
                <c:pt idx="1">
                  <c:v>80.03</c:v>
                </c:pt>
                <c:pt idx="2">
                  <c:v>82.98</c:v>
                </c:pt>
                <c:pt idx="3">
                  <c:v>87.85</c:v>
                </c:pt>
                <c:pt idx="4">
                  <c:v>88.35</c:v>
                </c:pt>
              </c:numCache>
            </c:numRef>
          </c:val>
          <c:extLst>
            <c:ext xmlns:c16="http://schemas.microsoft.com/office/drawing/2014/chart" uri="{C3380CC4-5D6E-409C-BE32-E72D297353CC}">
              <c16:uniqueId val="{00000000-203B-4CE0-B29E-9C1F3CE0B301}"/>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03B-4CE0-B29E-9C1F3CE0B301}"/>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466D-4EE6-AFC4-B7AAF6423850}"/>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466D-4EE6-AFC4-B7AAF6423850}"/>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AB9-4A15-8BFD-C0ED239F101F}"/>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AB9-4A15-8BFD-C0ED239F101F}"/>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D76D-4C19-B3A0-5638CA27987C}"/>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76D-4C19-B3A0-5638CA27987C}"/>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4D3-4A03-BFE5-0A6ACFADF4C8}"/>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4D3-4A03-BFE5-0A6ACFADF4C8}"/>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855.29</c:v>
                </c:pt>
                <c:pt idx="1">
                  <c:v>878.71</c:v>
                </c:pt>
                <c:pt idx="2">
                  <c:v>920.1</c:v>
                </c:pt>
                <c:pt idx="3">
                  <c:v>941.61</c:v>
                </c:pt>
                <c:pt idx="4">
                  <c:v>1051.48</c:v>
                </c:pt>
              </c:numCache>
            </c:numRef>
          </c:val>
          <c:extLst>
            <c:ext xmlns:c16="http://schemas.microsoft.com/office/drawing/2014/chart" uri="{C3380CC4-5D6E-409C-BE32-E72D297353CC}">
              <c16:uniqueId val="{00000000-FBA9-4CAA-8195-86E4FE642222}"/>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848.31</c:v>
                </c:pt>
                <c:pt idx="1">
                  <c:v>774.99</c:v>
                </c:pt>
                <c:pt idx="2">
                  <c:v>799.41</c:v>
                </c:pt>
                <c:pt idx="3">
                  <c:v>820.36</c:v>
                </c:pt>
                <c:pt idx="4">
                  <c:v>847.44</c:v>
                </c:pt>
              </c:numCache>
            </c:numRef>
          </c:val>
          <c:smooth val="0"/>
          <c:extLst>
            <c:ext xmlns:c16="http://schemas.microsoft.com/office/drawing/2014/chart" uri="{C3380CC4-5D6E-409C-BE32-E72D297353CC}">
              <c16:uniqueId val="{00000001-FBA9-4CAA-8195-86E4FE642222}"/>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107.94</c:v>
                </c:pt>
                <c:pt idx="1">
                  <c:v>108.09</c:v>
                </c:pt>
                <c:pt idx="2">
                  <c:v>107.88</c:v>
                </c:pt>
                <c:pt idx="3">
                  <c:v>99.99</c:v>
                </c:pt>
                <c:pt idx="4">
                  <c:v>86.49</c:v>
                </c:pt>
              </c:numCache>
            </c:numRef>
          </c:val>
          <c:extLst>
            <c:ext xmlns:c16="http://schemas.microsoft.com/office/drawing/2014/chart" uri="{C3380CC4-5D6E-409C-BE32-E72D297353CC}">
              <c16:uniqueId val="{00000000-7A03-4882-9954-0BE4B164527D}"/>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94.38</c:v>
                </c:pt>
                <c:pt idx="1">
                  <c:v>96.57</c:v>
                </c:pt>
                <c:pt idx="2">
                  <c:v>96.54</c:v>
                </c:pt>
                <c:pt idx="3">
                  <c:v>95.4</c:v>
                </c:pt>
                <c:pt idx="4">
                  <c:v>94.69</c:v>
                </c:pt>
              </c:numCache>
            </c:numRef>
          </c:val>
          <c:smooth val="0"/>
          <c:extLst>
            <c:ext xmlns:c16="http://schemas.microsoft.com/office/drawing/2014/chart" uri="{C3380CC4-5D6E-409C-BE32-E72D297353CC}">
              <c16:uniqueId val="{00000001-7A03-4882-9954-0BE4B164527D}"/>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145.04</c:v>
                </c:pt>
                <c:pt idx="1">
                  <c:v>144.71</c:v>
                </c:pt>
                <c:pt idx="2">
                  <c:v>145.5</c:v>
                </c:pt>
                <c:pt idx="3">
                  <c:v>155.82</c:v>
                </c:pt>
                <c:pt idx="4">
                  <c:v>150</c:v>
                </c:pt>
              </c:numCache>
            </c:numRef>
          </c:val>
          <c:extLst>
            <c:ext xmlns:c16="http://schemas.microsoft.com/office/drawing/2014/chart" uri="{C3380CC4-5D6E-409C-BE32-E72D297353CC}">
              <c16:uniqueId val="{00000000-7042-448B-B731-C7664E42D17F}"/>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165.45</c:v>
                </c:pt>
                <c:pt idx="1">
                  <c:v>161.54</c:v>
                </c:pt>
                <c:pt idx="2">
                  <c:v>162.81</c:v>
                </c:pt>
                <c:pt idx="3">
                  <c:v>163.19999999999999</c:v>
                </c:pt>
                <c:pt idx="4">
                  <c:v>159.78</c:v>
                </c:pt>
              </c:numCache>
            </c:numRef>
          </c:val>
          <c:smooth val="0"/>
          <c:extLst>
            <c:ext xmlns:c16="http://schemas.microsoft.com/office/drawing/2014/chart" uri="{C3380CC4-5D6E-409C-BE32-E72D297353CC}">
              <c16:uniqueId val="{00000001-7042-448B-B731-C7664E42D17F}"/>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67.22</c:v>
                </c:pt>
                <c:pt idx="1">
                  <c:v>65.58</c:v>
                </c:pt>
                <c:pt idx="2">
                  <c:v>65.89</c:v>
                </c:pt>
                <c:pt idx="3">
                  <c:v>65.900000000000006</c:v>
                </c:pt>
                <c:pt idx="4">
                  <c:v>68.78</c:v>
                </c:pt>
              </c:numCache>
            </c:numRef>
          </c:val>
          <c:extLst>
            <c:ext xmlns:c16="http://schemas.microsoft.com/office/drawing/2014/chart" uri="{C3380CC4-5D6E-409C-BE32-E72D297353CC}">
              <c16:uniqueId val="{00000000-6167-440B-94CE-872C2D04DCE2}"/>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65.62</c:v>
                </c:pt>
                <c:pt idx="1">
                  <c:v>64.67</c:v>
                </c:pt>
                <c:pt idx="2">
                  <c:v>64.959999999999994</c:v>
                </c:pt>
                <c:pt idx="3">
                  <c:v>65.040000000000006</c:v>
                </c:pt>
                <c:pt idx="4">
                  <c:v>68.31</c:v>
                </c:pt>
              </c:numCache>
            </c:numRef>
          </c:val>
          <c:smooth val="0"/>
          <c:extLst>
            <c:ext xmlns:c16="http://schemas.microsoft.com/office/drawing/2014/chart" uri="{C3380CC4-5D6E-409C-BE32-E72D297353CC}">
              <c16:uniqueId val="{00000001-6167-440B-94CE-872C2D04DCE2}"/>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86.5</c:v>
                </c:pt>
                <c:pt idx="1">
                  <c:v>86.89</c:v>
                </c:pt>
                <c:pt idx="2">
                  <c:v>87.05</c:v>
                </c:pt>
                <c:pt idx="3">
                  <c:v>86.81</c:v>
                </c:pt>
                <c:pt idx="4">
                  <c:v>86.75</c:v>
                </c:pt>
              </c:numCache>
            </c:numRef>
          </c:val>
          <c:extLst>
            <c:ext xmlns:c16="http://schemas.microsoft.com/office/drawing/2014/chart" uri="{C3380CC4-5D6E-409C-BE32-E72D297353CC}">
              <c16:uniqueId val="{00000000-906D-48C1-92EF-7F51DD4D68F5}"/>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91.44</c:v>
                </c:pt>
                <c:pt idx="1">
                  <c:v>91.76</c:v>
                </c:pt>
                <c:pt idx="2">
                  <c:v>92.3</c:v>
                </c:pt>
                <c:pt idx="3">
                  <c:v>92.55</c:v>
                </c:pt>
                <c:pt idx="4">
                  <c:v>92.62</c:v>
                </c:pt>
              </c:numCache>
            </c:numRef>
          </c:val>
          <c:smooth val="0"/>
          <c:extLst>
            <c:ext xmlns:c16="http://schemas.microsoft.com/office/drawing/2014/chart" uri="{C3380CC4-5D6E-409C-BE32-E72D297353CC}">
              <c16:uniqueId val="{00000001-906D-48C1-92EF-7F51DD4D68F5}"/>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【95.35】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【59.64】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【136.15】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【100.34】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B60" zoomScale="85" zoomScaleNormal="85" workbookViewId="0">
      <selection activeCell="BM88" sqref="BM88"/>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千葉県　木更津市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下水道事業</v>
      </c>
      <c r="J8" s="72"/>
      <c r="K8" s="72"/>
      <c r="L8" s="72"/>
      <c r="M8" s="72"/>
      <c r="N8" s="72"/>
      <c r="O8" s="72"/>
      <c r="P8" s="72" t="str">
        <f>データ!K6</f>
        <v>公共下水道</v>
      </c>
      <c r="Q8" s="72"/>
      <c r="R8" s="72"/>
      <c r="S8" s="72"/>
      <c r="T8" s="72"/>
      <c r="U8" s="72"/>
      <c r="V8" s="72"/>
      <c r="W8" s="72" t="str">
        <f>データ!L6</f>
        <v>Bd1</v>
      </c>
      <c r="X8" s="72"/>
      <c r="Y8" s="72"/>
      <c r="Z8" s="72"/>
      <c r="AA8" s="72"/>
      <c r="AB8" s="72"/>
      <c r="AC8" s="72"/>
      <c r="AD8" s="73" t="str">
        <f>データ!$M$6</f>
        <v>非設置</v>
      </c>
      <c r="AE8" s="73"/>
      <c r="AF8" s="73"/>
      <c r="AG8" s="73"/>
      <c r="AH8" s="73"/>
      <c r="AI8" s="73"/>
      <c r="AJ8" s="73"/>
      <c r="AK8" s="3"/>
      <c r="AL8" s="69">
        <f>データ!S6</f>
        <v>135617</v>
      </c>
      <c r="AM8" s="69"/>
      <c r="AN8" s="69"/>
      <c r="AO8" s="69"/>
      <c r="AP8" s="69"/>
      <c r="AQ8" s="69"/>
      <c r="AR8" s="69"/>
      <c r="AS8" s="69"/>
      <c r="AT8" s="68">
        <f>データ!T6</f>
        <v>138.94999999999999</v>
      </c>
      <c r="AU8" s="68"/>
      <c r="AV8" s="68"/>
      <c r="AW8" s="68"/>
      <c r="AX8" s="68"/>
      <c r="AY8" s="68"/>
      <c r="AZ8" s="68"/>
      <c r="BA8" s="68"/>
      <c r="BB8" s="68">
        <f>データ!U6</f>
        <v>976.01</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t="str">
        <f>データ!O6</f>
        <v>該当数値なし</v>
      </c>
      <c r="J10" s="68"/>
      <c r="K10" s="68"/>
      <c r="L10" s="68"/>
      <c r="M10" s="68"/>
      <c r="N10" s="68"/>
      <c r="O10" s="68"/>
      <c r="P10" s="68">
        <f>データ!P6</f>
        <v>55.21</v>
      </c>
      <c r="Q10" s="68"/>
      <c r="R10" s="68"/>
      <c r="S10" s="68"/>
      <c r="T10" s="68"/>
      <c r="U10" s="68"/>
      <c r="V10" s="68"/>
      <c r="W10" s="68">
        <f>データ!Q6</f>
        <v>84.87</v>
      </c>
      <c r="X10" s="68"/>
      <c r="Y10" s="68"/>
      <c r="Z10" s="68"/>
      <c r="AA10" s="68"/>
      <c r="AB10" s="68"/>
      <c r="AC10" s="68"/>
      <c r="AD10" s="69">
        <f>データ!R6</f>
        <v>2552</v>
      </c>
      <c r="AE10" s="69"/>
      <c r="AF10" s="69"/>
      <c r="AG10" s="69"/>
      <c r="AH10" s="69"/>
      <c r="AI10" s="69"/>
      <c r="AJ10" s="69"/>
      <c r="AK10" s="2"/>
      <c r="AL10" s="69">
        <f>データ!V6</f>
        <v>74753</v>
      </c>
      <c r="AM10" s="69"/>
      <c r="AN10" s="69"/>
      <c r="AO10" s="69"/>
      <c r="AP10" s="69"/>
      <c r="AQ10" s="69"/>
      <c r="AR10" s="69"/>
      <c r="AS10" s="69"/>
      <c r="AT10" s="68">
        <f>データ!W6</f>
        <v>19.97</v>
      </c>
      <c r="AU10" s="68"/>
      <c r="AV10" s="68"/>
      <c r="AW10" s="68"/>
      <c r="AX10" s="68"/>
      <c r="AY10" s="68"/>
      <c r="AZ10" s="68"/>
      <c r="BA10" s="68"/>
      <c r="BB10" s="68">
        <f>データ!X6</f>
        <v>3743.26</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120</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118</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119</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【682.51】</v>
      </c>
      <c r="I86" s="26" t="str">
        <f>データ!CA6</f>
        <v>【100.34】</v>
      </c>
      <c r="J86" s="26" t="str">
        <f>データ!CL6</f>
        <v>【136.15】</v>
      </c>
      <c r="K86" s="26" t="str">
        <f>データ!CW6</f>
        <v>【59.64】</v>
      </c>
      <c r="L86" s="26" t="str">
        <f>データ!DH6</f>
        <v>【95.35】</v>
      </c>
      <c r="M86" s="26" t="s">
        <v>44</v>
      </c>
      <c r="N86" s="26" t="s">
        <v>44</v>
      </c>
      <c r="O86" s="26" t="str">
        <f>データ!EO6</f>
        <v>【0.22】</v>
      </c>
    </row>
  </sheetData>
  <sheetProtection algorithmName="SHA-512" hashValue="10gEPLUoNA3LOPWboHNY1uBLvS0Ona5ppiU2vvwa5C/98otIaj99K3mDL+w2PP9Yfjycc3di0F3zpNjyg0GpWg==" saltValue="YpKIwtoZfeE+5duE1tdfQQ=="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2019</v>
      </c>
      <c r="C6" s="33">
        <f t="shared" ref="C6:X6" si="3">C7</f>
        <v>122068</v>
      </c>
      <c r="D6" s="33">
        <f t="shared" si="3"/>
        <v>47</v>
      </c>
      <c r="E6" s="33">
        <f t="shared" si="3"/>
        <v>17</v>
      </c>
      <c r="F6" s="33">
        <f t="shared" si="3"/>
        <v>1</v>
      </c>
      <c r="G6" s="33">
        <f t="shared" si="3"/>
        <v>0</v>
      </c>
      <c r="H6" s="33" t="str">
        <f t="shared" si="3"/>
        <v>千葉県　木更津市</v>
      </c>
      <c r="I6" s="33" t="str">
        <f t="shared" si="3"/>
        <v>法非適用</v>
      </c>
      <c r="J6" s="33" t="str">
        <f t="shared" si="3"/>
        <v>下水道事業</v>
      </c>
      <c r="K6" s="33" t="str">
        <f t="shared" si="3"/>
        <v>公共下水道</v>
      </c>
      <c r="L6" s="33" t="str">
        <f t="shared" si="3"/>
        <v>Bd1</v>
      </c>
      <c r="M6" s="33" t="str">
        <f t="shared" si="3"/>
        <v>非設置</v>
      </c>
      <c r="N6" s="34" t="str">
        <f t="shared" si="3"/>
        <v>-</v>
      </c>
      <c r="O6" s="34" t="str">
        <f t="shared" si="3"/>
        <v>該当数値なし</v>
      </c>
      <c r="P6" s="34">
        <f t="shared" si="3"/>
        <v>55.21</v>
      </c>
      <c r="Q6" s="34">
        <f t="shared" si="3"/>
        <v>84.87</v>
      </c>
      <c r="R6" s="34">
        <f t="shared" si="3"/>
        <v>2552</v>
      </c>
      <c r="S6" s="34">
        <f t="shared" si="3"/>
        <v>135617</v>
      </c>
      <c r="T6" s="34">
        <f t="shared" si="3"/>
        <v>138.94999999999999</v>
      </c>
      <c r="U6" s="34">
        <f t="shared" si="3"/>
        <v>976.01</v>
      </c>
      <c r="V6" s="34">
        <f t="shared" si="3"/>
        <v>74753</v>
      </c>
      <c r="W6" s="34">
        <f t="shared" si="3"/>
        <v>19.97</v>
      </c>
      <c r="X6" s="34">
        <f t="shared" si="3"/>
        <v>3743.26</v>
      </c>
      <c r="Y6" s="35">
        <f>IF(Y7="",NA(),Y7)</f>
        <v>80.930000000000007</v>
      </c>
      <c r="Z6" s="35">
        <f t="shared" ref="Z6:AH6" si="4">IF(Z7="",NA(),Z7)</f>
        <v>80.03</v>
      </c>
      <c r="AA6" s="35">
        <f t="shared" si="4"/>
        <v>82.98</v>
      </c>
      <c r="AB6" s="35">
        <f t="shared" si="4"/>
        <v>87.85</v>
      </c>
      <c r="AC6" s="35">
        <f t="shared" si="4"/>
        <v>88.35</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855.29</v>
      </c>
      <c r="BG6" s="35">
        <f t="shared" ref="BG6:BO6" si="7">IF(BG7="",NA(),BG7)</f>
        <v>878.71</v>
      </c>
      <c r="BH6" s="35">
        <f t="shared" si="7"/>
        <v>920.1</v>
      </c>
      <c r="BI6" s="35">
        <f t="shared" si="7"/>
        <v>941.61</v>
      </c>
      <c r="BJ6" s="35">
        <f t="shared" si="7"/>
        <v>1051.48</v>
      </c>
      <c r="BK6" s="35">
        <f t="shared" si="7"/>
        <v>848.31</v>
      </c>
      <c r="BL6" s="35">
        <f t="shared" si="7"/>
        <v>774.99</v>
      </c>
      <c r="BM6" s="35">
        <f t="shared" si="7"/>
        <v>799.41</v>
      </c>
      <c r="BN6" s="35">
        <f t="shared" si="7"/>
        <v>820.36</v>
      </c>
      <c r="BO6" s="35">
        <f t="shared" si="7"/>
        <v>847.44</v>
      </c>
      <c r="BP6" s="34" t="str">
        <f>IF(BP7="","",IF(BP7="-","【-】","【"&amp;SUBSTITUTE(TEXT(BP7,"#,##0.00"),"-","△")&amp;"】"))</f>
        <v>【682.51】</v>
      </c>
      <c r="BQ6" s="35">
        <f>IF(BQ7="",NA(),BQ7)</f>
        <v>107.94</v>
      </c>
      <c r="BR6" s="35">
        <f t="shared" ref="BR6:BZ6" si="8">IF(BR7="",NA(),BR7)</f>
        <v>108.09</v>
      </c>
      <c r="BS6" s="35">
        <f t="shared" si="8"/>
        <v>107.88</v>
      </c>
      <c r="BT6" s="35">
        <f t="shared" si="8"/>
        <v>99.99</v>
      </c>
      <c r="BU6" s="35">
        <f t="shared" si="8"/>
        <v>86.49</v>
      </c>
      <c r="BV6" s="35">
        <f t="shared" si="8"/>
        <v>94.38</v>
      </c>
      <c r="BW6" s="35">
        <f t="shared" si="8"/>
        <v>96.57</v>
      </c>
      <c r="BX6" s="35">
        <f t="shared" si="8"/>
        <v>96.54</v>
      </c>
      <c r="BY6" s="35">
        <f t="shared" si="8"/>
        <v>95.4</v>
      </c>
      <c r="BZ6" s="35">
        <f t="shared" si="8"/>
        <v>94.69</v>
      </c>
      <c r="CA6" s="34" t="str">
        <f>IF(CA7="","",IF(CA7="-","【-】","【"&amp;SUBSTITUTE(TEXT(CA7,"#,##0.00"),"-","△")&amp;"】"))</f>
        <v>【100.34】</v>
      </c>
      <c r="CB6" s="35">
        <f>IF(CB7="",NA(),CB7)</f>
        <v>145.04</v>
      </c>
      <c r="CC6" s="35">
        <f t="shared" ref="CC6:CK6" si="9">IF(CC7="",NA(),CC7)</f>
        <v>144.71</v>
      </c>
      <c r="CD6" s="35">
        <f t="shared" si="9"/>
        <v>145.5</v>
      </c>
      <c r="CE6" s="35">
        <f t="shared" si="9"/>
        <v>155.82</v>
      </c>
      <c r="CF6" s="35">
        <f t="shared" si="9"/>
        <v>150</v>
      </c>
      <c r="CG6" s="35">
        <f t="shared" si="9"/>
        <v>165.45</v>
      </c>
      <c r="CH6" s="35">
        <f t="shared" si="9"/>
        <v>161.54</v>
      </c>
      <c r="CI6" s="35">
        <f t="shared" si="9"/>
        <v>162.81</v>
      </c>
      <c r="CJ6" s="35">
        <f t="shared" si="9"/>
        <v>163.19999999999999</v>
      </c>
      <c r="CK6" s="35">
        <f t="shared" si="9"/>
        <v>159.78</v>
      </c>
      <c r="CL6" s="34" t="str">
        <f>IF(CL7="","",IF(CL7="-","【-】","【"&amp;SUBSTITUTE(TEXT(CL7,"#,##0.00"),"-","△")&amp;"】"))</f>
        <v>【136.15】</v>
      </c>
      <c r="CM6" s="35">
        <f>IF(CM7="",NA(),CM7)</f>
        <v>67.22</v>
      </c>
      <c r="CN6" s="35">
        <f t="shared" ref="CN6:CV6" si="10">IF(CN7="",NA(),CN7)</f>
        <v>65.58</v>
      </c>
      <c r="CO6" s="35">
        <f t="shared" si="10"/>
        <v>65.89</v>
      </c>
      <c r="CP6" s="35">
        <f t="shared" si="10"/>
        <v>65.900000000000006</v>
      </c>
      <c r="CQ6" s="35">
        <f t="shared" si="10"/>
        <v>68.78</v>
      </c>
      <c r="CR6" s="35">
        <f t="shared" si="10"/>
        <v>65.62</v>
      </c>
      <c r="CS6" s="35">
        <f t="shared" si="10"/>
        <v>64.67</v>
      </c>
      <c r="CT6" s="35">
        <f t="shared" si="10"/>
        <v>64.959999999999994</v>
      </c>
      <c r="CU6" s="35">
        <f t="shared" si="10"/>
        <v>65.040000000000006</v>
      </c>
      <c r="CV6" s="35">
        <f t="shared" si="10"/>
        <v>68.31</v>
      </c>
      <c r="CW6" s="34" t="str">
        <f>IF(CW7="","",IF(CW7="-","【-】","【"&amp;SUBSTITUTE(TEXT(CW7,"#,##0.00"),"-","△")&amp;"】"))</f>
        <v>【59.64】</v>
      </c>
      <c r="CX6" s="35">
        <f>IF(CX7="",NA(),CX7)</f>
        <v>86.5</v>
      </c>
      <c r="CY6" s="35">
        <f t="shared" ref="CY6:DG6" si="11">IF(CY7="",NA(),CY7)</f>
        <v>86.89</v>
      </c>
      <c r="CZ6" s="35">
        <f t="shared" si="11"/>
        <v>87.05</v>
      </c>
      <c r="DA6" s="35">
        <f t="shared" si="11"/>
        <v>86.81</v>
      </c>
      <c r="DB6" s="35">
        <f t="shared" si="11"/>
        <v>86.75</v>
      </c>
      <c r="DC6" s="35">
        <f t="shared" si="11"/>
        <v>91.44</v>
      </c>
      <c r="DD6" s="35">
        <f t="shared" si="11"/>
        <v>91.76</v>
      </c>
      <c r="DE6" s="35">
        <f t="shared" si="11"/>
        <v>92.3</v>
      </c>
      <c r="DF6" s="35">
        <f t="shared" si="11"/>
        <v>92.55</v>
      </c>
      <c r="DG6" s="35">
        <f t="shared" si="11"/>
        <v>92.62</v>
      </c>
      <c r="DH6" s="34" t="str">
        <f>IF(DH7="","",IF(DH7="-","【-】","【"&amp;SUBSTITUTE(TEXT(DH7,"#,##0.00"),"-","△")&amp;"】"))</f>
        <v>【95.35】</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f>IF(EE7="",NA(),EE7)</f>
        <v>0.01</v>
      </c>
      <c r="EF6" s="34">
        <f t="shared" ref="EF6:EN6" si="14">IF(EF7="",NA(),EF7)</f>
        <v>0</v>
      </c>
      <c r="EG6" s="34">
        <f t="shared" si="14"/>
        <v>0</v>
      </c>
      <c r="EH6" s="34">
        <f t="shared" si="14"/>
        <v>0</v>
      </c>
      <c r="EI6" s="34">
        <f t="shared" si="14"/>
        <v>0</v>
      </c>
      <c r="EJ6" s="35">
        <f t="shared" si="14"/>
        <v>0.27</v>
      </c>
      <c r="EK6" s="35">
        <f t="shared" si="14"/>
        <v>0.17</v>
      </c>
      <c r="EL6" s="35">
        <f t="shared" si="14"/>
        <v>0.13</v>
      </c>
      <c r="EM6" s="35">
        <f t="shared" si="14"/>
        <v>0.1</v>
      </c>
      <c r="EN6" s="35">
        <f t="shared" si="14"/>
        <v>0.09</v>
      </c>
      <c r="EO6" s="34" t="str">
        <f>IF(EO7="","",IF(EO7="-","【-】","【"&amp;SUBSTITUTE(TEXT(EO7,"#,##0.00"),"-","△")&amp;"】"))</f>
        <v>【0.22】</v>
      </c>
    </row>
    <row r="7" spans="1:145" s="36" customFormat="1" x14ac:dyDescent="0.15">
      <c r="A7" s="28"/>
      <c r="B7" s="37">
        <v>2019</v>
      </c>
      <c r="C7" s="37">
        <v>122068</v>
      </c>
      <c r="D7" s="37">
        <v>47</v>
      </c>
      <c r="E7" s="37">
        <v>17</v>
      </c>
      <c r="F7" s="37">
        <v>1</v>
      </c>
      <c r="G7" s="37">
        <v>0</v>
      </c>
      <c r="H7" s="37" t="s">
        <v>98</v>
      </c>
      <c r="I7" s="37" t="s">
        <v>99</v>
      </c>
      <c r="J7" s="37" t="s">
        <v>100</v>
      </c>
      <c r="K7" s="37" t="s">
        <v>101</v>
      </c>
      <c r="L7" s="37" t="s">
        <v>102</v>
      </c>
      <c r="M7" s="37" t="s">
        <v>103</v>
      </c>
      <c r="N7" s="38" t="s">
        <v>104</v>
      </c>
      <c r="O7" s="38" t="s">
        <v>105</v>
      </c>
      <c r="P7" s="38">
        <v>55.21</v>
      </c>
      <c r="Q7" s="38">
        <v>84.87</v>
      </c>
      <c r="R7" s="38">
        <v>2552</v>
      </c>
      <c r="S7" s="38">
        <v>135617</v>
      </c>
      <c r="T7" s="38">
        <v>138.94999999999999</v>
      </c>
      <c r="U7" s="38">
        <v>976.01</v>
      </c>
      <c r="V7" s="38">
        <v>74753</v>
      </c>
      <c r="W7" s="38">
        <v>19.97</v>
      </c>
      <c r="X7" s="38">
        <v>3743.26</v>
      </c>
      <c r="Y7" s="38">
        <v>80.930000000000007</v>
      </c>
      <c r="Z7" s="38">
        <v>80.03</v>
      </c>
      <c r="AA7" s="38">
        <v>82.98</v>
      </c>
      <c r="AB7" s="38">
        <v>87.85</v>
      </c>
      <c r="AC7" s="38">
        <v>88.35</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855.29</v>
      </c>
      <c r="BG7" s="38">
        <v>878.71</v>
      </c>
      <c r="BH7" s="38">
        <v>920.1</v>
      </c>
      <c r="BI7" s="38">
        <v>941.61</v>
      </c>
      <c r="BJ7" s="38">
        <v>1051.48</v>
      </c>
      <c r="BK7" s="38">
        <v>848.31</v>
      </c>
      <c r="BL7" s="38">
        <v>774.99</v>
      </c>
      <c r="BM7" s="38">
        <v>799.41</v>
      </c>
      <c r="BN7" s="38">
        <v>820.36</v>
      </c>
      <c r="BO7" s="38">
        <v>847.44</v>
      </c>
      <c r="BP7" s="38">
        <v>682.51</v>
      </c>
      <c r="BQ7" s="38">
        <v>107.94</v>
      </c>
      <c r="BR7" s="38">
        <v>108.09</v>
      </c>
      <c r="BS7" s="38">
        <v>107.88</v>
      </c>
      <c r="BT7" s="38">
        <v>99.99</v>
      </c>
      <c r="BU7" s="38">
        <v>86.49</v>
      </c>
      <c r="BV7" s="38">
        <v>94.38</v>
      </c>
      <c r="BW7" s="38">
        <v>96.57</v>
      </c>
      <c r="BX7" s="38">
        <v>96.54</v>
      </c>
      <c r="BY7" s="38">
        <v>95.4</v>
      </c>
      <c r="BZ7" s="38">
        <v>94.69</v>
      </c>
      <c r="CA7" s="38">
        <v>100.34</v>
      </c>
      <c r="CB7" s="38">
        <v>145.04</v>
      </c>
      <c r="CC7" s="38">
        <v>144.71</v>
      </c>
      <c r="CD7" s="38">
        <v>145.5</v>
      </c>
      <c r="CE7" s="38">
        <v>155.82</v>
      </c>
      <c r="CF7" s="38">
        <v>150</v>
      </c>
      <c r="CG7" s="38">
        <v>165.45</v>
      </c>
      <c r="CH7" s="38">
        <v>161.54</v>
      </c>
      <c r="CI7" s="38">
        <v>162.81</v>
      </c>
      <c r="CJ7" s="38">
        <v>163.19999999999999</v>
      </c>
      <c r="CK7" s="38">
        <v>159.78</v>
      </c>
      <c r="CL7" s="38">
        <v>136.15</v>
      </c>
      <c r="CM7" s="38">
        <v>67.22</v>
      </c>
      <c r="CN7" s="38">
        <v>65.58</v>
      </c>
      <c r="CO7" s="38">
        <v>65.89</v>
      </c>
      <c r="CP7" s="38">
        <v>65.900000000000006</v>
      </c>
      <c r="CQ7" s="38">
        <v>68.78</v>
      </c>
      <c r="CR7" s="38">
        <v>65.62</v>
      </c>
      <c r="CS7" s="38">
        <v>64.67</v>
      </c>
      <c r="CT7" s="38">
        <v>64.959999999999994</v>
      </c>
      <c r="CU7" s="38">
        <v>65.040000000000006</v>
      </c>
      <c r="CV7" s="38">
        <v>68.31</v>
      </c>
      <c r="CW7" s="38">
        <v>59.64</v>
      </c>
      <c r="CX7" s="38">
        <v>86.5</v>
      </c>
      <c r="CY7" s="38">
        <v>86.89</v>
      </c>
      <c r="CZ7" s="38">
        <v>87.05</v>
      </c>
      <c r="DA7" s="38">
        <v>86.81</v>
      </c>
      <c r="DB7" s="38">
        <v>86.75</v>
      </c>
      <c r="DC7" s="38">
        <v>91.44</v>
      </c>
      <c r="DD7" s="38">
        <v>91.76</v>
      </c>
      <c r="DE7" s="38">
        <v>92.3</v>
      </c>
      <c r="DF7" s="38">
        <v>92.55</v>
      </c>
      <c r="DG7" s="38">
        <v>92.62</v>
      </c>
      <c r="DH7" s="38">
        <v>95.35</v>
      </c>
      <c r="DI7" s="38"/>
      <c r="DJ7" s="38"/>
      <c r="DK7" s="38"/>
      <c r="DL7" s="38"/>
      <c r="DM7" s="38"/>
      <c r="DN7" s="38"/>
      <c r="DO7" s="38"/>
      <c r="DP7" s="38"/>
      <c r="DQ7" s="38"/>
      <c r="DR7" s="38"/>
      <c r="DS7" s="38"/>
      <c r="DT7" s="38"/>
      <c r="DU7" s="38"/>
      <c r="DV7" s="38"/>
      <c r="DW7" s="38"/>
      <c r="DX7" s="38"/>
      <c r="DY7" s="38"/>
      <c r="DZ7" s="38"/>
      <c r="EA7" s="38"/>
      <c r="EB7" s="38"/>
      <c r="EC7" s="38"/>
      <c r="ED7" s="38"/>
      <c r="EE7" s="38">
        <v>0.01</v>
      </c>
      <c r="EF7" s="38">
        <v>0</v>
      </c>
      <c r="EG7" s="38">
        <v>0</v>
      </c>
      <c r="EH7" s="38">
        <v>0</v>
      </c>
      <c r="EI7" s="38">
        <v>0</v>
      </c>
      <c r="EJ7" s="38">
        <v>0.27</v>
      </c>
      <c r="EK7" s="38">
        <v>0.17</v>
      </c>
      <c r="EL7" s="38">
        <v>0.13</v>
      </c>
      <c r="EM7" s="38">
        <v>0.1</v>
      </c>
      <c r="EN7" s="38">
        <v>0.09</v>
      </c>
      <c r="EO7" s="38">
        <v>0.22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111</v>
      </c>
    </row>
    <row r="12" spans="1:145" x14ac:dyDescent="0.15">
      <c r="B12">
        <v>1</v>
      </c>
      <c r="C12">
        <v>1</v>
      </c>
      <c r="D12">
        <v>1</v>
      </c>
      <c r="E12">
        <v>1</v>
      </c>
      <c r="F12">
        <v>1</v>
      </c>
      <c r="G12" t="s">
        <v>112</v>
      </c>
    </row>
    <row r="13" spans="1:145" x14ac:dyDescent="0.15">
      <c r="B13" t="s">
        <v>113</v>
      </c>
      <c r="C13" t="s">
        <v>113</v>
      </c>
      <c r="D13" t="s">
        <v>114</v>
      </c>
      <c r="E13" t="s">
        <v>115</v>
      </c>
      <c r="F13" t="s">
        <v>116</v>
      </c>
      <c r="G13" t="s">
        <v>117</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NF20-0452</cp:lastModifiedBy>
  <cp:lastPrinted>2021-01-21T11:26:42Z</cp:lastPrinted>
  <dcterms:created xsi:type="dcterms:W3CDTF">2020-12-04T02:44:58Z</dcterms:created>
  <dcterms:modified xsi:type="dcterms:W3CDTF">2021-01-21T11:26:43Z</dcterms:modified>
  <cp:category/>
</cp:coreProperties>
</file>